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C:\Users\Lordj\Desktop\MINED\ANTEPROYECTO BM\11805 EEP DOCTOR REYNALDO GALINDO POHL\ULTIMA MODF 27-11-2023\DOCUMENTOS EDITABLES\"/>
    </mc:Choice>
  </mc:AlternateContent>
  <xr:revisionPtr revIDLastSave="0" documentId="13_ncr:1_{1249429D-4375-4494-A095-1F89D78C1B8D}" xr6:coauthVersionLast="47" xr6:coauthVersionMax="47" xr10:uidLastSave="{00000000-0000-0000-0000-000000000000}"/>
  <bookViews>
    <workbookView xWindow="-108" yWindow="-108" windowWidth="23256" windowHeight="12456" xr2:uid="{00000000-000D-0000-FFFF-FFFF00000000}"/>
  </bookViews>
  <sheets>
    <sheet name="LISTADO DE CANTIDADES" sheetId="1" r:id="rId1"/>
  </sheets>
  <definedNames>
    <definedName name="_xlnm.Print_Area" localSheetId="0">'LISTADO DE CANTIDADES'!$A$1:$G$557</definedName>
    <definedName name="_xlnm.Print_Titles" localSheetId="0">'LISTADO DE CANTIDADES'!$1:$6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78" i="1" l="1"/>
  <c r="D425" i="1" l="1"/>
  <c r="D393" i="1"/>
  <c r="D391" i="1"/>
  <c r="D392" i="1"/>
  <c r="D395" i="1" l="1"/>
  <c r="D354" i="1" l="1"/>
  <c r="D315" i="1"/>
  <c r="D305" i="1"/>
  <c r="D304" i="1"/>
  <c r="D344" i="1"/>
  <c r="D345" i="1" s="1"/>
  <c r="D343" i="1"/>
  <c r="D306" i="1" l="1"/>
  <c r="D276" i="1" l="1"/>
  <c r="D265" i="1"/>
  <c r="D266" i="1"/>
  <c r="D233" i="1"/>
  <c r="D267" i="1" l="1"/>
  <c r="D77" i="1"/>
  <c r="D121" i="1" l="1"/>
  <c r="D28" i="1" l="1"/>
  <c r="D517" i="1"/>
  <c r="D516" i="1"/>
  <c r="D215" i="1"/>
  <c r="D198" i="1"/>
  <c r="D197" i="1"/>
  <c r="D194" i="1"/>
  <c r="D193" i="1"/>
  <c r="D192" i="1"/>
  <c r="G185" i="1" s="1"/>
  <c r="D168" i="1"/>
  <c r="D153" i="1"/>
  <c r="D47" i="1"/>
  <c r="D46" i="1"/>
  <c r="D43" i="1"/>
  <c r="D16" i="1"/>
</calcChain>
</file>

<file path=xl/sharedStrings.xml><?xml version="1.0" encoding="utf-8"?>
<sst xmlns="http://schemas.openxmlformats.org/spreadsheetml/2006/main" count="1466" uniqueCount="813">
  <si>
    <t>MINISTERIO DE EDUCACIÓN CIENCIA Y TECNOLOGÍA</t>
  </si>
  <si>
    <t>PROYECTO: ESCUELA DE EDUCACIÓN PARVULARIA "DOCTOR REYNALDO GALINDO POHL"</t>
  </si>
  <si>
    <t>MUNICIPIO: COJUTEPEQUE.</t>
  </si>
  <si>
    <t>DEPARTAMENTO:  CUSCATLAN      CÓDIGO:  11805</t>
  </si>
  <si>
    <t>No.</t>
  </si>
  <si>
    <t xml:space="preserve">DESCRIPCIÓN/PARTIDA </t>
  </si>
  <si>
    <t>UNIDAD</t>
  </si>
  <si>
    <t>CANTIDAD</t>
  </si>
  <si>
    <t>OBRAS PRELIMINARES</t>
  </si>
  <si>
    <t>DEMOLICIONES Y DESMONTAJES</t>
  </si>
  <si>
    <t>1.1.1</t>
  </si>
  <si>
    <t>Demolicion de area (pasillo de conexión de modulos), incluye todos los desmontajes y desalojos.</t>
  </si>
  <si>
    <t>m²</t>
  </si>
  <si>
    <t>1.1.2</t>
  </si>
  <si>
    <t>Demolicion de area (chalet existente), incluye todos los desmontajes y desalojos.</t>
  </si>
  <si>
    <t>1.1.3</t>
  </si>
  <si>
    <t>Demolicion de area (Galera), incluye todos los desmontajes y desalojos.</t>
  </si>
  <si>
    <t>1.1.4</t>
  </si>
  <si>
    <t>Demolicion de area (aula 1), incluye todos los desmontajes y desalojos.</t>
  </si>
  <si>
    <t>1.1.5</t>
  </si>
  <si>
    <t>Demolicion de area (Administracion), incluye todos los desmontajes y desalojos.</t>
  </si>
  <si>
    <t>1.1.6</t>
  </si>
  <si>
    <t>Demolicion de area (cocina), incluye todos los desmontajes y desalojos.</t>
  </si>
  <si>
    <t>1.1.7</t>
  </si>
  <si>
    <t>Demolicion de area (modulo de servicios sanitarios), incluye todos los desmontajes y desalojos.</t>
  </si>
  <si>
    <t>1.1.8</t>
  </si>
  <si>
    <t>Demolición de acera, canaletas, rampa y escaleras</t>
  </si>
  <si>
    <t>INTERVENCIÓN EN VEGETACIÓN EXISTENTE</t>
  </si>
  <si>
    <t>1.2.1</t>
  </si>
  <si>
    <t>Tala y remoción de árboles, incluye: (tala, destronconado, desraizado y permiso de tala).</t>
  </si>
  <si>
    <t>u</t>
  </si>
  <si>
    <t xml:space="preserve">*Las áreas a demoler se indican en plano de demoliciones, se deberá hacer el desalojo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 </t>
  </si>
  <si>
    <t xml:space="preserve">REHABILITACIONES </t>
  </si>
  <si>
    <t>MÓDULO A: AULA 6 AULA 7, AULA 8 Y BODEGA</t>
  </si>
  <si>
    <t>2.1.1</t>
  </si>
  <si>
    <t>2.1.1.1</t>
  </si>
  <si>
    <t>REHABILITACIÓN DE 3 AULAS de acuerdo a planos y especificaciones técnicas</t>
  </si>
  <si>
    <t>sg</t>
  </si>
  <si>
    <t>2.1.1.1.1</t>
  </si>
  <si>
    <t xml:space="preserve">CUBIERTAS Y PROTECCIONES </t>
  </si>
  <si>
    <t>2.1.1.1.1.1</t>
  </si>
  <si>
    <t>Suministro e instalación de cubierta de techo insulado de 2", incluye  cambio de polín espacial a polín C de 4”, chapa 14,  pintura de estructura de soporte, capote de lámina de aluminio, zinc y silicio, calibre 24, hechura de cepos en ambas caras, tornillería.
Incluye  todos los desmontajes y desalojo. Para mantenimientos de estructura de techo incluye dos manos de pintura anticorrosiva, una mano de pintura de aceite color blanco en estructura de techo, hechura de cepos.</t>
  </si>
  <si>
    <t>2.1.1.1.1.2</t>
  </si>
  <si>
    <t>Canales de lámina de aluminio, zinc y silicio, calibre 24, resistente a la corrosión, norma ASTM A 653-M soldado y remachado, ganchos de Ho. De 1/2" a cada 0.50 m, con cañuela, acabado final exterior una mano de galvanite y dos manos de pintura esmalte color blanco.</t>
  </si>
  <si>
    <t>m</t>
  </si>
  <si>
    <t>2.1.1.1.2</t>
  </si>
  <si>
    <t>DRENAJES DE AGUAS LLUVIAS</t>
  </si>
  <si>
    <t>2.1.1.1.2.1</t>
  </si>
  <si>
    <t>Suministro e instalación de bajadas de aguas lluvias con tubería PVC Ø 4", 125 PSI. Sujetados con cinchos de platina de 1/8"x1", fijados con tornillo goloso de 2"x10 y anclas plásticas. Incluye tubería subterránea a cajas de aguas lluvias en cancha y patio. Incluye accesorios.</t>
  </si>
  <si>
    <t>2.1.1.1.3</t>
  </si>
  <si>
    <t xml:space="preserve">ACABADOS </t>
  </si>
  <si>
    <t>2.1.1.1.3.1</t>
  </si>
  <si>
    <t>2.1.1.1.3.2</t>
  </si>
  <si>
    <t>2.1.1.1.3.3</t>
  </si>
  <si>
    <t>2.1.1.1.4</t>
  </si>
  <si>
    <t>VENTANAS  Y PUERTAS</t>
  </si>
  <si>
    <t>2.1.1.1.4.2</t>
  </si>
  <si>
    <t>2.1.1.1.4.3</t>
  </si>
  <si>
    <t>Puerta abatible de una hoja, acero rolado en frio de 0.73 mm, g-40, con refuerzo para doble ventanilla y manija, mocheta de una hoja, fabricada en acero g-40, cal.16, ventana de 4x27", vidrio claro de 7mm con marco y contramarco de acero rolado en frio de 0.80 mm.</t>
  </si>
  <si>
    <t>c/u</t>
  </si>
  <si>
    <t>2.1.1.1.5</t>
  </si>
  <si>
    <t xml:space="preserve">PISOS </t>
  </si>
  <si>
    <t>2.1.1.1.5.1</t>
  </si>
  <si>
    <t>Sunimistro e instalacion de piso tipo porcelanato de alto tráfico de 60x60 cm color ivory. Pegamento especial para porcelanato.</t>
  </si>
  <si>
    <t>2.1.1.1.5.2</t>
  </si>
  <si>
    <t>Suministro e instalación de Zócalo de porcelanato de h=7.5cm. color IVORY. Pegamento especial para porcelanato.</t>
  </si>
  <si>
    <t>2.1.1.1.6</t>
  </si>
  <si>
    <t>SISTEMAS ELÉCTRICOS E ILUMINACIÓN</t>
  </si>
  <si>
    <t>2.1.1.1.6.1</t>
  </si>
  <si>
    <t>Suministro y Montaje de Tomacorriente doble aterrizado de 20A para Uso General, 120V,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Las cajas rectangulares superficiales serán tipo Conduit. Se podrán utilizar los poliductos existentes empotrados a pared o piso. En Aulas de Parvularia se utilizará tomacorriente Tamper Resistant (TR).</t>
  </si>
  <si>
    <t>2.1.1.1.6.2</t>
  </si>
  <si>
    <t>2.1.1.1.6.3</t>
  </si>
  <si>
    <t>2.1.1.1.6.4</t>
  </si>
  <si>
    <t>2.1.1.1.6.5</t>
  </si>
  <si>
    <t>2.1.1.1.6.6</t>
  </si>
  <si>
    <t>2.1.1.1.6.7</t>
  </si>
  <si>
    <t xml:space="preserve">Suministro e instalación de luminaria tipo Apliqué (Tortuga), con bombillo LED, de 12 Watts, 120 V, montado en caja octagonal de 4" galvanizada pesada UL, receptáculo fijo de baquelita, rosca metálica completa, contacto fijo al centro. Incluye alambrado, canalización con Tecnoducto con sus accesorios (en canalización expuesta se deberá utilizar tubería rígida EMT con sus accesorios). </t>
  </si>
  <si>
    <t>2.1.1.1.6.8</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</si>
  <si>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</si>
  <si>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2.1.1.1.6.9</t>
  </si>
  <si>
    <t>Suministro e instalación de Sistema de vigilancia, Circuito Cerrado.</t>
  </si>
  <si>
    <t>2.1.1.1.7</t>
  </si>
  <si>
    <t>DESMONTAJES</t>
  </si>
  <si>
    <t>2.1.1.1.7.1</t>
  </si>
  <si>
    <t>2.1.1.1.7.2</t>
  </si>
  <si>
    <t>2.1.1.1.7.3</t>
  </si>
  <si>
    <t>Desmontaje de ventanas y defensa metálica existente</t>
  </si>
  <si>
    <t>2.1.1.1.7.4</t>
  </si>
  <si>
    <t>Desmontaje de sistema electrico existente</t>
  </si>
  <si>
    <t>s/g</t>
  </si>
  <si>
    <t>2.1.1.1.8</t>
  </si>
  <si>
    <t>PIZARRA Y MUEBLE</t>
  </si>
  <si>
    <t>2.1.1.1.8.2</t>
  </si>
  <si>
    <t>2.1.1.2</t>
  </si>
  <si>
    <t>REHABILITACION DE BODEGA de acuerdo a planos y especificaciones técnicas</t>
  </si>
  <si>
    <t>2.1.1.2.1</t>
  </si>
  <si>
    <t>2.1.1.2.1.1</t>
  </si>
  <si>
    <t>2.1.1.2.1.2</t>
  </si>
  <si>
    <t>2.1.1.2.2</t>
  </si>
  <si>
    <t>2.1.1.2.2.1</t>
  </si>
  <si>
    <t>2.1.1.2.3</t>
  </si>
  <si>
    <t>2.1.1.2.3.1</t>
  </si>
  <si>
    <t>2.1.1.2.3.2</t>
  </si>
  <si>
    <t>2.1.1.2.3.3</t>
  </si>
  <si>
    <t>2.1.1.2.4</t>
  </si>
  <si>
    <t>2.1.1.2.4.1</t>
  </si>
  <si>
    <t>2.1.1.2.4.2</t>
  </si>
  <si>
    <t>Puerta abatible de una hoja, acero rolado en frio de 0.73 mm, g-40, con refuerzo para manija, mocheta de una hoja, fabricada en acero g-40, cal. 16, con pintura al horno.</t>
  </si>
  <si>
    <t>2.1.1.2.5</t>
  </si>
  <si>
    <t>2.1.1.2.5.1</t>
  </si>
  <si>
    <t>2.1.1.2.5.2</t>
  </si>
  <si>
    <t>2.1.1.2.6</t>
  </si>
  <si>
    <t>2.1.1.2.6.1</t>
  </si>
  <si>
    <t>2.1.1.2.6.2</t>
  </si>
  <si>
    <t>luminaria tipo receptáculo de baquelita para bombillo led de 12w, luz de día, , 120v, sobrepuesta en losa o estructura de techo. controlada por interruptor "a".</t>
  </si>
  <si>
    <t>2.1.1.2.7</t>
  </si>
  <si>
    <t>2.1.1.2.7.1</t>
  </si>
  <si>
    <t>2.1.1.2.7.2</t>
  </si>
  <si>
    <t>2.1.1.2.7.3</t>
  </si>
  <si>
    <t>2.1.1.2.7.4</t>
  </si>
  <si>
    <t>MÓDULO B AULA DE MUSICA 5, AULA 3, AULA 4.</t>
  </si>
  <si>
    <t>2.2.1</t>
  </si>
  <si>
    <t xml:space="preserve">REHABILITACIÓN DE AULA DE MUSICA 5  </t>
  </si>
  <si>
    <t>2.2.1.1</t>
  </si>
  <si>
    <t>REHABILITACIÓN DE 1 AULA DE MUSICA QUE INCLUYE:
de acuerdo a planos y especificaciones técnicas</t>
  </si>
  <si>
    <t>2.2.1.1.1</t>
  </si>
  <si>
    <t>2.2.1.1.1.1</t>
  </si>
  <si>
    <t>2.2.1.1.1.2</t>
  </si>
  <si>
    <t>2.2.1.1.2</t>
  </si>
  <si>
    <t>2.2.1.1.2.1</t>
  </si>
  <si>
    <t>2.2.1.1.3</t>
  </si>
  <si>
    <t>2.2.1.1.3.1</t>
  </si>
  <si>
    <t>2.2.1.1.3.2</t>
  </si>
  <si>
    <t>2.2.1.1.3.3</t>
  </si>
  <si>
    <t>2.2.1.1.4</t>
  </si>
  <si>
    <t>2.2.1.1.4.1</t>
  </si>
  <si>
    <t>2.2.1.1.4.2</t>
  </si>
  <si>
    <t>2.2.1.1.5</t>
  </si>
  <si>
    <t>2.2.1.1.5.1</t>
  </si>
  <si>
    <t>2.2.1.1.5.2</t>
  </si>
  <si>
    <t>2.2.1.1.6</t>
  </si>
  <si>
    <t>2.2.1.1.6.1</t>
  </si>
  <si>
    <t>2.2.1.1.6.2</t>
  </si>
  <si>
    <t>2.2.1.1.6.3</t>
  </si>
  <si>
    <t>2.2.1.1.6.4</t>
  </si>
  <si>
    <t>2.2.1.1.6.5</t>
  </si>
  <si>
    <t>2.2.1.1.7</t>
  </si>
  <si>
    <t>2.2.1.1.7.1</t>
  </si>
  <si>
    <t>2.2.1.1.7.2</t>
  </si>
  <si>
    <t>2.2.1.1.7.3</t>
  </si>
  <si>
    <t>2.2.1.1.7.4</t>
  </si>
  <si>
    <t>2.2.1.1.8</t>
  </si>
  <si>
    <t>2.2.1.1.8.1</t>
  </si>
  <si>
    <t>2.2.2</t>
  </si>
  <si>
    <t>REHABILITACIÓN DE AULA 3 Y 4</t>
  </si>
  <si>
    <t>2.2.2.1</t>
  </si>
  <si>
    <t>REHABILITACIÓN DE 2 AULAS (3 y 4) de acuerdo a planos y especificaciones técnicas</t>
  </si>
  <si>
    <t>2.2.2.1.1</t>
  </si>
  <si>
    <t>2.2.2.1.1.1</t>
  </si>
  <si>
    <t>2.2.2.1.1.2</t>
  </si>
  <si>
    <t>2.2.2.1.2</t>
  </si>
  <si>
    <t>2.2.2.1.2.1</t>
  </si>
  <si>
    <t>2.2.2.1.3</t>
  </si>
  <si>
    <t>2.2.2.1.3.1</t>
  </si>
  <si>
    <t>2.2.2.1.3.2</t>
  </si>
  <si>
    <t>2.2.2.1.3.3</t>
  </si>
  <si>
    <t>2.2.2.1.4</t>
  </si>
  <si>
    <t>2.2.2.1.4.1</t>
  </si>
  <si>
    <t>2.2.2.1.4.2</t>
  </si>
  <si>
    <t>2.2.2.1.5</t>
  </si>
  <si>
    <t>2.2.2.1.5.1</t>
  </si>
  <si>
    <t>2.2.2.1.5.2</t>
  </si>
  <si>
    <t>2.2.2.1.6</t>
  </si>
  <si>
    <t>2.2.2.1.6.1</t>
  </si>
  <si>
    <t>2.2.2.1.6.2</t>
  </si>
  <si>
    <t>2.2.2.1.6.3</t>
  </si>
  <si>
    <t>2.2.2.1.6.4</t>
  </si>
  <si>
    <t>2.2.2.1.6.5</t>
  </si>
  <si>
    <t>2.2.2.1.6.6</t>
  </si>
  <si>
    <t>2.2.2.1.6.7</t>
  </si>
  <si>
    <t>2.2.2.1.6.8</t>
  </si>
  <si>
    <t>2.2.2.1.6.9</t>
  </si>
  <si>
    <t>2.2.2.1.7</t>
  </si>
  <si>
    <t>2.2.2.1.7.1</t>
  </si>
  <si>
    <t>2.2.2.1.7.2</t>
  </si>
  <si>
    <t>2.2.2.1.7.3</t>
  </si>
  <si>
    <t>2.2.2.1.7.4</t>
  </si>
  <si>
    <t>2.2.2.1.8</t>
  </si>
  <si>
    <t>2.2.2.1.8.1</t>
  </si>
  <si>
    <t>CONSTRUCCIONES</t>
  </si>
  <si>
    <t>3.3.1</t>
  </si>
  <si>
    <t>3.1.1.1</t>
  </si>
  <si>
    <t>CONSTRUCCIÓN DE DIRECCIÓN, de acuerdo a planos y especificaciones técnicas</t>
  </si>
  <si>
    <t>3.1.1.1.1</t>
  </si>
  <si>
    <t>TRAZO</t>
  </si>
  <si>
    <t>3.1.1.1.1.1</t>
  </si>
  <si>
    <t>Trazo por unidad de área</t>
  </si>
  <si>
    <t>3.1.1.1.2</t>
  </si>
  <si>
    <t>TERRACERIA</t>
  </si>
  <si>
    <t>3.1.1.1.2.1</t>
  </si>
  <si>
    <t>Excavación a mano en fundaciones</t>
  </si>
  <si>
    <t>m³</t>
  </si>
  <si>
    <t>3.1.1.1.2.2</t>
  </si>
  <si>
    <t>Relleno compactado con Suelo-Cemento en fundaciones</t>
  </si>
  <si>
    <t>3.1.1.1.2.3</t>
  </si>
  <si>
    <t>Excavación en Pisos</t>
  </si>
  <si>
    <t>3.1.1.1.2.4</t>
  </si>
  <si>
    <t>Relleno Compactado con Suelo-Cemento 20:1 en Pisos</t>
  </si>
  <si>
    <t>3.1.1.1.3</t>
  </si>
  <si>
    <t>OBRAS DE CONSTRUCCIÓN</t>
  </si>
  <si>
    <t>3.1.1.1.3.1</t>
  </si>
  <si>
    <t>Solera de fundación, 45x25 cms  de f'c=210 kg/cm², acero longitudinal 4#4, estribo #2@15 cms. Según especificaciones tecnicas.</t>
  </si>
  <si>
    <t>3.1.1.1.3.2</t>
  </si>
  <si>
    <t xml:space="preserve">Piso de concreto de f'c=180 kg/cm² de t=0.07 m, refuerzo electromalla 6"x6", calibre 9/9. </t>
  </si>
  <si>
    <t>3.1.1.1.3.3</t>
  </si>
  <si>
    <t>Pared de Bloque de Concreto 15X20X40 CM. RV N°4@0.40M, RH N°2@0.40. Incluye solera intermedia, solera de coronamiento, esquineros y repisa de ventanas. Según detalle.</t>
  </si>
  <si>
    <t>3.1.1.1.4</t>
  </si>
  <si>
    <t>3.1.1.1.4.1</t>
  </si>
  <si>
    <t>Suministro e instalación de cubierta de techo insulado de 2", incluye  polín C de 4”, chapa 14,  pintura de estructura de soporte, capote de lámina de aluminio, zinc y silicio, calibre 24, hechura de cepos en ambas caras, tornillería.
Incluye  todos los desmontajes y desalojo, una mano de pintura de aceite color blanco en estructura de techo, hechura de cepos.</t>
  </si>
  <si>
    <t>3.1.1.1.4.2</t>
  </si>
  <si>
    <t>3.1.1.1.5</t>
  </si>
  <si>
    <t>3.1.1.1.5.1</t>
  </si>
  <si>
    <t>3.1.1.1.6</t>
  </si>
  <si>
    <t>3.1.1.1.6.1</t>
  </si>
  <si>
    <t>3.1.1.1.6.2</t>
  </si>
  <si>
    <t>3.1.1.1.6.3</t>
  </si>
  <si>
    <t>3.1.1.1.7</t>
  </si>
  <si>
    <t>3.1.1.1.7.2</t>
  </si>
  <si>
    <t>3.1.1.1.7.3</t>
  </si>
  <si>
    <t>3.1.1.1.8</t>
  </si>
  <si>
    <t>3.1.1.1.8.1</t>
  </si>
  <si>
    <t>3.1.1.1.8.2</t>
  </si>
  <si>
    <t>3.1.1.1.9</t>
  </si>
  <si>
    <t>3.1.1.1.9.1</t>
  </si>
  <si>
    <t>3.1.1.1.9.2</t>
  </si>
  <si>
    <t>3.1.1.1.9.3</t>
  </si>
  <si>
    <t>3.1.1.1.9.4</t>
  </si>
  <si>
    <t>3.1.1.1.9.6</t>
  </si>
  <si>
    <t>M³</t>
  </si>
  <si>
    <t>MODULO D, COCINA, BODEGA, COMEDOR Y MODULO DE SERVICIOS SANITARIOS</t>
  </si>
  <si>
    <t>CONSTRUCCION DE COCINA, BODEGA Y COMEDOR</t>
  </si>
  <si>
    <t>PUERTAS Y VENTANAS</t>
  </si>
  <si>
    <t>Repello de losa</t>
  </si>
  <si>
    <t>Repello, afinado y pintado de columna</t>
  </si>
  <si>
    <t xml:space="preserve">Suministro e instalación de Porcelanato de 60x60, color ivory acabado mate, espesor 9 mm, pei 5, tráfico intenso. Pegamento especial para porcelanato </t>
  </si>
  <si>
    <t>Suministro e instalación de Zócalo de porcelanato de h=7.5cm. color ivory</t>
  </si>
  <si>
    <t>INSTALACIONES HIDRAULICAS</t>
  </si>
  <si>
    <t xml:space="preserve">Suministro e instalación de bajadas de aguas lluvias con tubería PVC Ø 4", 125 PSI. Sujetados con cinchos de platina de 1/8"x1", fijados con tornillo goloso de 2"x10 y anclas plásticas. </t>
  </si>
  <si>
    <t>Tubo de PVC de 3/4" de 250 PSI para agua potable, incluye accesorios,   excavacion, relleno y compactación</t>
  </si>
  <si>
    <t>ARTEFACTOS  Y ACCESORIOS</t>
  </si>
  <si>
    <t xml:space="preserve">Suministro e instalación de fregadero de empotrar de 2 pocetas en acero inoxidable, incluye 2 grifos cuello de ganso de 15'' y accesorios de instalación. </t>
  </si>
  <si>
    <t>Piso de concreto de f'c=180 kg/cm² de t=0.07 m, refuerzo electromalla 6"x6", calibre 9/9.</t>
  </si>
  <si>
    <t>ARTEFACTOS SANITARIOS</t>
  </si>
  <si>
    <t>Suministro e instalación de Ducha, con todos sus accesorios de la mejor calidad.</t>
  </si>
  <si>
    <t xml:space="preserve">INSTALACIONES HIDRAULICAS </t>
  </si>
  <si>
    <t>AGUA POTABLE</t>
  </si>
  <si>
    <t>4.1.1</t>
  </si>
  <si>
    <t xml:space="preserve">Suministro y construcción de Caja de potable de 0.40x0.40m (dimensiones internas) altura promedio 40cm forjada con ladrillo de barro de obra, incluye parrilla con marco de ángulo de hierro de 1 1/2" y varilla de hierro corrugada de 3/8" dos manos de pintura anticorrosiva de la mejor calidad diferentes colores, dos manos de pintura de esmalte, incluye excavación y desalojo Suministro e instalación de Válvula de bola 1 1/2". </t>
  </si>
  <si>
    <t>4.1.2</t>
  </si>
  <si>
    <t>4.1.3</t>
  </si>
  <si>
    <t>4.1.4</t>
  </si>
  <si>
    <t>AGUAS NEGRAS</t>
  </si>
  <si>
    <t>4.2.1</t>
  </si>
  <si>
    <t xml:space="preserve">Construcción de caja de conexión de aguas negras de 0.50x0.50x0.60 m, (cotas Internas)con base de concreto, pared de ladrillo de barro p/lazo repelladas y afinadas SC 0.15x0.10 2N°3 GN°2 a cada 0.15 mts, tapadera de concreto E=0.10 mts N°3 a cada 0.15 mtsA.S. Fc= 210 Kg/cm². </t>
  </si>
  <si>
    <t>4.2.2</t>
  </si>
  <si>
    <t xml:space="preserve">Tubería de PVC 4" 125 psi, incluye accesorios para acople y conexiones, excavación, compactación. </t>
  </si>
  <si>
    <t>4.2.3</t>
  </si>
  <si>
    <t xml:space="preserve">Tubería de PVC 6" 125 psi, incluye accesorios para acople y conexiones, excavación, compactación. </t>
  </si>
  <si>
    <t>4.2.4</t>
  </si>
  <si>
    <t>Tubería de PVC 8" 125 psi, incluye accesorios para acople y conexiones, excavación, compactación.  (Conexion de alcantarillado publico)</t>
  </si>
  <si>
    <t>AGUAS LLUVIAS</t>
  </si>
  <si>
    <t>4.3.1</t>
  </si>
  <si>
    <t xml:space="preserve">Suministro y construcción de Caja de aguas lluvias de 0.50x0.50m (dimensiones internas) altura de acuerdo a los niveles con ladrillo de barro de obra, incluye parrilla con marco de ángulo de hierro de 1 1/2" y varilla de hierro corrugada de 3/8" dos manos de pintura anticorrosiva de la mejor calidad diferentes colores, dos manos de pintura de esmalte, incluye excavación y desalojo. </t>
  </si>
  <si>
    <t>4.3.2</t>
  </si>
  <si>
    <t xml:space="preserve">Suministro y construcción de Caja de aguas lluvias de 0.50x0.50m (dimensiones internas) altura de acuerdo a los niveles con ladrillo de barro de obra, incluye  tapadera de concreto E=0.10 mts N°3 a cada 0.15 mtsA.S. Fc= 210 Kg/cm². </t>
  </si>
  <si>
    <t>4.3.3</t>
  </si>
  <si>
    <t xml:space="preserve">Suministro y construcción de Caja de aguas lluvias de 0.70x0.70m (dimensiones internas) altura de acuerdo a los niveles con ladrillo de barro de obra, incluye parrilla con marco de ángulo de hierro de 1 1/2" y varilla de hierro corrugada de 3/8" dos manos de pintura anticorrosiva de la mejor calidad diferentes colores, dos manos de pintura de esmalte, incluye excavación y desalojo. </t>
  </si>
  <si>
    <t>4.3.4</t>
  </si>
  <si>
    <t xml:space="preserve">Suministro e instalación Tubería de PVC Ø 6” 125 psi, incluye accesorios para acople y conexiones, excavación, compactación. </t>
  </si>
  <si>
    <t>4.3.5</t>
  </si>
  <si>
    <t>Suministro e instalación Tuberías de PVC Ø 8", 125 PSI (Incluye Accesorios, excavación, y compactación de suelo existente)</t>
  </si>
  <si>
    <t>4.3.6</t>
  </si>
  <si>
    <t>Suministro e instalación Tuberías de PVC Ø 10", 125 PSI (Incluye Accesorios, excavación, y compactación de suelo existente)</t>
  </si>
  <si>
    <t>4.3.7</t>
  </si>
  <si>
    <t xml:space="preserve">Gradas disipadora huella=0.50m contrahuella=0.30m; forjada con mampostería de piedra repellado y afinado </t>
  </si>
  <si>
    <t xml:space="preserve">OBRAS EXTERIORES </t>
  </si>
  <si>
    <t>SALÓN DE USOS MÚLTIPLES (SUM)</t>
  </si>
  <si>
    <t>CONEXIONES ENTRE PASILLO</t>
  </si>
  <si>
    <t>5.2.1</t>
  </si>
  <si>
    <t xml:space="preserve">TECHO EN PASILLOS DE CONEXION                                                                                                                                                                                                                                                                                                     "Suministro e instalación de Panel de techo tipo Sándwich insulado 1" , incluye pintura de estructura de soporte, capote, hechura de cepos, tornillería , polin C de 4" . Columnas de tubo estructural cudrado de 4" chapa 14, con su pedestal de concreto de 25x25cm                                                                                                                                              </t>
  </si>
  <si>
    <t>5.2.2</t>
  </si>
  <si>
    <t>Construcción de rampa de acceso de conexión entre módulos y áreas complementarios de enseñanza-aprendizaje, forjada y pavimentada con piso de concreto 0.07m f'c=180 kg/cm²</t>
  </si>
  <si>
    <t>5.2.3</t>
  </si>
  <si>
    <t>Colocación de Base de suelo cemento 20:1, espesor 0.10 cm incluye todos los materiales. Suministro e instalacion de piso de concreto 180 kg/cm2, Electromalla 6x6 CAL 9/9, E=7.50 cm. Todos los accesos y caminos internos del centro escolar tendran que ser accesibles para personas con discapacidad de movilidad, de acuerdo a la norma tecnica salvadoreña de accesibilidad al medio fisico urbanismo y arquitectura.</t>
  </si>
  <si>
    <t>AREA DE ESPARCIMIENTO</t>
  </si>
  <si>
    <t>5.3.1</t>
  </si>
  <si>
    <t xml:space="preserve">Colocación de Base de suelo cemento 20:1, espesor 20.0 cm  incluye todos los materiales. Suministro e instalación de baldosas de cemento de cemento de 30x30, 3 cm de espesor y 3 mm de capa de desgaste. Color a elegir. En areas indicadas en plano  </t>
  </si>
  <si>
    <t>5.3.2</t>
  </si>
  <si>
    <t>5.3.3</t>
  </si>
  <si>
    <t>Construccion de bebederos</t>
  </si>
  <si>
    <t>SG</t>
  </si>
  <si>
    <t xml:space="preserve">ESTACIONAMIENTO </t>
  </si>
  <si>
    <t>5.4.1</t>
  </si>
  <si>
    <t>Colocación de Base de suelo cemento 20:1, espesor 20.0 cm incluye todos los materiales. Suministro e instalacion de piso de concreto 210 kg/cm2, Electromalla 6x6 CAL 9/9, E=7.50 cm. Para Estacionamiento. Incluye base de suelo cemento 20:1.</t>
  </si>
  <si>
    <t>5.5.1</t>
  </si>
  <si>
    <t>5.5.2</t>
  </si>
  <si>
    <t>OBRAS EXTERIORES DEL C.E</t>
  </si>
  <si>
    <t>5.6.1</t>
  </si>
  <si>
    <t>Engramado con grama San agustín (en áreas verdes indicadas)</t>
  </si>
  <si>
    <t>5.6.2</t>
  </si>
  <si>
    <t>Suministro e instalación de señaletica</t>
  </si>
  <si>
    <t>5.6.3</t>
  </si>
  <si>
    <t>Colocación de Base de suelo cemento 20:1, espesor 0.10 cm incluye todos los materiales. Suministro e instalacion de piso de concreto 210 kg/cm2, Electromalla 6x6 CAL 9/9, E=7.50 cm. (acera)</t>
  </si>
  <si>
    <t>5.6.4</t>
  </si>
  <si>
    <t>ACCESO PEATONAL PRINCIPAL                                                                                                                                      Incluye:                                                                                                                                                                                                                                                                                           -Trazo, excavaciones y construciones de fundaciones.                                                                                        -Construcion de pared de block de concreto de 20X20X40 cm, repellado, afinado y pintado.                                                                                                                    -Suministro e instalacion de cubierta y estructura de techo, canales, bajadas de aguas lluvias, cielo falso.                                                                                                      -Puerta peatonal, segun detalle en plano Hoja OE-DET-8                                                                       -Sistema electrico (luminaria y timpbre) -Area de espera                                                      -Area de saneamiento (lavamanos de pedal con instalaciones hidraulicas)               -Sumintro e intalaciones de letras pintura base agua y placa.</t>
  </si>
  <si>
    <t>5.6.5</t>
  </si>
  <si>
    <t xml:space="preserve">ACCESO VEHICULAR                                                                                                            -Trazo, excavaciones y construciones de fundaciones.                                                                                        -Construcion de pared de block de concreto de 20X20X40 cm, repellado, afinado y pintado.                                                                                                                    -Suministro e instalacion de cubierta y estructura de techo, canales, bajadas de aguas lluvias, cielo falso.                                                                                                      -Puerta acceso vehicular, segun detalle en plano Hoja OE-DET-8                                                                                              -Sistema electrico (luminaria y timbre)      </t>
  </si>
  <si>
    <t>5.6.6</t>
  </si>
  <si>
    <t>Limpieza y pintado de tapial fachada este y tapial sur. incluye repello y afinado M-2, M-9 AL M-12</t>
  </si>
  <si>
    <t>5.6.7</t>
  </si>
  <si>
    <t xml:space="preserve">Suministro e instalacion de cerco con tubo y malla ciclon #9,72" y pretil de bloque de concreto de 15x20x40cm (Ver plano OE-DET-2). Incluye excavaciones, compatacion y construciones de fundaciones. del M-2, M-1 AL M-12 </t>
  </si>
  <si>
    <t>OBRAS ELÉCTRICAS EXTERIORES</t>
  </si>
  <si>
    <t>5.7.1</t>
  </si>
  <si>
    <t>suministro e instalación de tablero general electrico de distribucion  de 24 espacios (tg) tipo load center 120/240v, 4 hilos 125amp. monofasico de empotrar con sus  ramales termicos  incluye: protecciones termica para  circuitos y principal de 90a/2p.</t>
  </si>
  <si>
    <t>5.7.2</t>
  </si>
  <si>
    <t>alimentador eléctrico secundario subterráneo desde medidor eléctrico existente hasta tablero general (tg), con 3 thhn no. 4 + 1 thhn no. 6 en pvc de ø2", incluye canalización con emt en tramo superficial.</t>
  </si>
  <si>
    <t>5.7.3</t>
  </si>
  <si>
    <t>alimentador eléctrico secundario subterráneo desde tablero general (tg) hasta subtablero st-coc en cocina, con 3 thhn no. 6 + 1 thhn no. 8 en pvc de ø1-1/4", incluye canalización con emt en tramo superficial.</t>
  </si>
  <si>
    <t>5.7.4</t>
  </si>
  <si>
    <t>alimentador eléctrico secundario superficial desde tablero general tg hasta subtablero st-a en módulo a, con 3 thhn no.8 + 1 thhn no. 10 en emt de ø1", en tramo superficial.</t>
  </si>
  <si>
    <t>5.7.5</t>
  </si>
  <si>
    <t>alimentador eléctrico secundario superficial desde tablero general tg hasta subtablero st-b en módulo b, con 3 thhn no.6 + 1 thhn no. 8 en emt de ø1", en tramo superficial.</t>
  </si>
  <si>
    <t>5.7.6</t>
  </si>
  <si>
    <t>alimentador eléctrico secundario superficial desde tapial exterior hasta subtablero st-te en tienda escolar, con 3 thhn no.6 + 1 thhn no. 8 en emt de ø1", en tramo superficial.</t>
  </si>
  <si>
    <t>5.7.7</t>
  </si>
  <si>
    <t>suministro e instalación de red de tierra para tablero general (tg) con soldadura termoweld y cable thhn # 1/0 hasta alcanzar 2Ω de resistencia.</t>
  </si>
  <si>
    <t>5.7.8</t>
  </si>
  <si>
    <t>luminaria tipo apliqué ovalado (tortuga) con bombillo led de 12w, luz de dia, con acabado blanco, para montaje superficial en pasillos y sanitarios. incluye caja octogonal tipo pesada ul, cableado y canalizacion con tuberia rigida emt.</t>
  </si>
  <si>
    <t>5.7.9</t>
  </si>
  <si>
    <t>luminaria tipo wall pack (wp) led de 26w a 30w, luz de dia, para montaje superficial en paredes exteriores. incluye caja octogonal tipo pesada ul, cableado y canalizacion con tuberia rigida emt.</t>
  </si>
  <si>
    <t>5.7.10</t>
  </si>
  <si>
    <t>suministro e instalación de interruptor sencillo,  tipo palanca y carcasa termoplástica resistente al alto impacto, color marfil, placa de acero inoxidable, contacto a  tierra, caja rectangular  tipo pesada ul, con su alambrado y canalización, tuberia pvc o emt y sus accesorios. para luces en acceso.</t>
  </si>
  <si>
    <t>5.7.11</t>
  </si>
  <si>
    <t>pulsador para timbre tipo campana de recreo, con placa metálica, montado en caja rectangular galvanizada pesada ul. incluye canalización y alambrado. ubicado en la administración.</t>
  </si>
  <si>
    <t>5.7.12</t>
  </si>
  <si>
    <t>timbre tipo din don, montado en caja rectangular galvanizada pesada ul. incluye canalización y alambrado. ubicado frente a la administración.</t>
  </si>
  <si>
    <t>5.7.13</t>
  </si>
  <si>
    <t>timbre tipo campana de recreo, de 8 pulgadas de diámetro, montado en caja rectangular galvanizada pesada ul. incluye canalización y alambrado. ubicado en los puntos indicados en el plano.</t>
  </si>
  <si>
    <t>SISTEMA DE ALARMA CONTRA INCENDIO</t>
  </si>
  <si>
    <t>5.8.1</t>
  </si>
  <si>
    <t>panel de alarma dscc585 para sistema contra incendio. incluye programación de panel principal de alarma contra incendios en caso de activación y sus dispositivos: estación manual y señal audible y visible.</t>
  </si>
  <si>
    <t>5.8.2</t>
  </si>
  <si>
    <t>estación manual direccionable para activación de alarma contra incendio de acuerdo a especificación técnica.</t>
  </si>
  <si>
    <t>5.8.3</t>
  </si>
  <si>
    <t>suministro e instalación de sirena direccionable con luz estroboscópica, para emitir señal audible y visible.</t>
  </si>
  <si>
    <t>5.8.4</t>
  </si>
  <si>
    <t>cable para alarma contra incendio fplr 16 awg, de acuerdo a especificación técnica. incluye canalización (cajas de registro, cajas octogonales, pesadas, tecnoducto o tubería metálica rígida emt de ø 3/4" y ø 1", con todos sus accesorios (conectadores, uniones, abrazaderas)).</t>
  </si>
  <si>
    <t>5.8.5</t>
  </si>
  <si>
    <t xml:space="preserve">sensor o detector de humo, alimentados con una batería de 9 voltios, 85, decibeles ul 217 first alert o similar con sirena audible y botón de silencio.
</t>
  </si>
  <si>
    <t>SISTEMA DE DATOS INALÁMBRICOS (WiFi)</t>
  </si>
  <si>
    <t>5.9.1</t>
  </si>
  <si>
    <t>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</si>
  <si>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5.9.2</t>
  </si>
  <si>
    <t>router inalámbrico de amplia cobertura y gran capacidad de manejo de datos, mínimo de 300 gb. incluye caja de salida y puesta en marcha.</t>
  </si>
  <si>
    <t>5.9.3</t>
  </si>
  <si>
    <t>equipo de recepción de internet. incluye: bandeja, router, ups, y todo lo necesario para la puesta en marcha del sistema.</t>
  </si>
  <si>
    <t>CONSTRUCCION DE TIENDA ESCOLAR</t>
  </si>
  <si>
    <t>5.10.1</t>
  </si>
  <si>
    <t>Tienda escolar tipo con dimensiones de 2.52 x 2.52 mts, cuenta con un area interna de 5.68 m2, con paredes internas de fibrolite, con revestimiento exterior de lámina metálica, puertas y ventanas metalicas, superficie de piso fibrolite, y cubierta de lámina troquelada zinc-aluminio. Al interior cuenta con muebles de cocina, alacena, barra de atencion y espacio para cocina, refrigeradora, micro ondas y lavatrastos. Incluye instalaciones electricas (luminarias, tomacorrientes, tableros y alimentadores) e instalaciones hidraulicas (abastecimiento de aguas potable y drenaje de aguas grises, trampa de grasas) para su correcto funcionamiento.</t>
  </si>
  <si>
    <t>P.U</t>
  </si>
  <si>
    <t xml:space="preserve">SUB TOTAL </t>
  </si>
  <si>
    <t>TOTAL DE PARTIDA</t>
  </si>
  <si>
    <t>Suministro e instalación de canales de aguas lluvias de lámina de galvanizada lisa calibre 24, soldado y remachado, ganchos escondidos de pletina de 1" x 1/8" a cada 0.45 m, acabado final exterior dos manos de galvite, aplicar en interior en uniones, y dos manos de pintura esmalte color a definir exterior.</t>
  </si>
  <si>
    <t>Suministro e instalación de bajadas de aguas lluvias con tubería PVC Ø 4", 125 PSI. Sujetados con cinchos de pletina de 1/8"x1", fijados con tornillo goloso de 2"x10 y anclas plásticas. Incluye accesorios.</t>
  </si>
  <si>
    <t>2.1.1.1.3.4</t>
  </si>
  <si>
    <t>Repello de superficies verticales hasta e=2 cm. Incluye limpieza, remoción de pintura y escarificado de paredes existentes.</t>
  </si>
  <si>
    <t>Afinado en superficies verticales hasta E=2mm.</t>
  </si>
  <si>
    <t>Suministro y aplicación de 2 manos de pintura base látex acrílico de la mejor calidad, color a definir según manual MNE, para interiores parte superior, incluye limpieza y preparación de pared con base. Dos manos de acabado uniforme.</t>
  </si>
  <si>
    <t>Suministro y aplicación de pintura de aceite de primera calidad, para interiores, altura 1.40 mts, acabado de alto brillo, incluye limpieza y preparación de paredes con base. Dos manos de acabado uniforme.</t>
  </si>
  <si>
    <t>Suministro y aplicación de pintura de agua acrílica lavable de primera calidad, acabado mate, para exteriores, incluye limpieza y preparación de paredes con base. Dos manos acabado uniforme. Diseño según MNE.</t>
  </si>
  <si>
    <t>2.1.1.1.3.5</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</si>
  <si>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</si>
  <si>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Suministro e instalacion de piso tipo porcelanato de alto tráfico de 60x60cm color ivory. Pegamento especial para porcelanato.</t>
  </si>
  <si>
    <t>Suministro e instalación de Zócalo de porcelanato de h=7.5cm. color IVORY, con bocel de mezcla pintado color de pared. Pegamento especial para porcelanato.</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</si>
  <si>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</si>
  <si>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 de pared y piso. altura de montaje h=2.30m.</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</si>
  <si>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</si>
  <si>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</si>
  <si>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suministro e instalación de ventilador de techo   tipo industrial con 3 aspas metálicas, 120 v, 60-75 watts, control a la pared, 3 velocidades, color blanco incluye: estructura metálica, control de velocidad a la pared, canalización con emt, alambrado y bajada con tsj 3-16.</t>
  </si>
  <si>
    <t>luminaria tipo apliqué ovalado (tortuga) con bombillo led de 12w, luz de día, con acabado blanco, para montaje superficial en pasillos y sanitarios. incluye caja octogonal tipo pesada ul, cableado y canalizacion con tuberia emt con sus accesorios.</t>
  </si>
  <si>
    <t>Suministro e instalación de sub tablero eléctrico de distribución de 16 espacios (ST-COC) 120/240v, 4 hilos, 125amp. Monofásico de empotrar con sus ramales térmicos. Incluye: protecciones térmicas para  circuitos ramales.</t>
  </si>
  <si>
    <t>Desmontaje y desalojo de Cielo Falso</t>
  </si>
  <si>
    <t>M²</t>
  </si>
  <si>
    <t>Desmontaje de puertas metálicas existentes, eliminar pines, resane de hueco de donde se eliminó el pin</t>
  </si>
  <si>
    <t>Pizarra según especificaciones técnicas. Incluye desmontaje de pizarra y desalojo existente.</t>
  </si>
  <si>
    <t xml:space="preserve">PIZARRA </t>
  </si>
  <si>
    <t>Repello de superficies verticales hasta e=2 cm, con mezcla prefabricada para repellos. Incluye limpieza, remoción de pintura y escarificado de paredes existentes.</t>
  </si>
  <si>
    <t>Suministro y aplicación de pintura de aceite de primera calidad, para interiores, altura 1.40 mts, acabado de alto brillo, incluye limpieza y preparación de paredes con base. Dos manos de acabado uniforme</t>
  </si>
  <si>
    <t>Suministro y aplicación de pintura de agua acrílica lavable de primera calidad, acabado mate, para exteriores, incluye limpieza y preparación de paredes con base. Dos manos acabado uniforme. Diseño según MNE</t>
  </si>
  <si>
    <t>2.1.1.2.3.4</t>
  </si>
  <si>
    <t>2.1.1.2.3.5</t>
  </si>
  <si>
    <t>Suministro e instalación de ventana corrediza, doble riel, perfilería de aluminio tipo pesado anodizado natural y vidrio laminado claro de 6 mm, incluye:
-Hechura de cuadrado afinado, 
-Resane y pintura
-Sello en todo el contorno exterior e interior con sellador elastomérico tipo silicon pintable entre perfil y pared.
-Suministro e instalación de cedazo de fibra de vidrio para ventana. Incluye marco de perfil de alumnio de 1”x 1” .</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</si>
  <si>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</si>
  <si>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Suministro e instalación de canales de aguas lluvias de lámina de galvanizada lisa calibre 24, soldado y remachado, ganchos de Ho. De 1/2" a cada 0.50 m, acabado final exterior una mano de galvanite y dos manos de pintura esmalte color a definir.</t>
  </si>
  <si>
    <t>2.2.1.1.3.4</t>
  </si>
  <si>
    <t>2.2.1.1.3.5</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</si>
  <si>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</si>
  <si>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Suministro e instalación de piso tipo porcelanato de alto tráfico de 60x60 cm color ivory. pegamento especial para porcelanato.</t>
  </si>
  <si>
    <t>Suministro e instalación de Zócalo de porcelanato de h=7.5cm. color IVORY pegamento especial para porcelanato.</t>
  </si>
  <si>
    <t>2.2.2.1.3.4</t>
  </si>
  <si>
    <t>2.2.2.1.3.5</t>
  </si>
  <si>
    <t>Ventana corrediza, perfilería de aluminio tipo pesado, anodizado natural y vidrio laminado claro de 6 mm, que incluye:
-Hechura de cuadrado afinado y pintado, -Resanes y pintura
-Sello en contorno exterior e interior entre perfil y pared, con sellador elastomérico tipo silicon pintable</t>
  </si>
  <si>
    <t>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 de pared y piso. altura de montaje h=2.30m</t>
  </si>
  <si>
    <t>Suministro e instalación de equipo de Aire Acondicionado tipo Mini-Split de 1 TON (12,000 Btu), con tecnología Inverter, monofásito 120/240V, mínimo SEER 18.  INCLUYE: Canalización del alimentador desde el ST-AA hasta la condensadora y la evaporadora con Coraza LT y conductor TSJ 12-3, drenaje de la evaporadora con PVC de ø1/2", protección metálica al drenaje y tuberías de gas y estructura metálica de protección para la Unidad Condensadora con lámina desplegada, según detalle en planos.</t>
  </si>
  <si>
    <t>Pared de Bloque de Concreto 15X20X40 CM</t>
  </si>
  <si>
    <t>2.2.2.1.3.6</t>
  </si>
  <si>
    <t>2.1.1.1.3.6</t>
  </si>
  <si>
    <t>REHABILITACION DE S.S PARA AULA 8</t>
  </si>
  <si>
    <t>Cubierta de techo insulado de 2", incluye estructura metálica de soporte y anclajes, pintura (dos manos de pintura anticorrosiva diferente color) y dos manos de acabado final (esmalte) según especificaciones tecnicas, capote de lámina de aluminio, zinc y silicio, calibre 26, hechura de cepos en ambas caras, tornillería. Aplicación de impermeabilizante tipo Sikaflex en cada tornillo instalado. Las dimensiones de la cubierta de techo son tomadas en proyección horizontal para efectos de pago.</t>
  </si>
  <si>
    <t>Suministro e instalación de canales de aguas lluvias de lámina de galvanizada lisa calibre 24, soldado y remachado, ganchos escondidos de Ho. De 1/2" a cada 0.50 m, acabado final exterior dos mano de galvanite, interior en uniones y dos manos de pintura esmalte color a definir exterior.</t>
  </si>
  <si>
    <t>Suministro e instalación de bajadas de aguas lluvias con tubería PVC Ø 4", 125 PSI. Sujetados con cinchos de pletina de 1/8"x1", fijados con tornillo goloso de 2"x10 y anclas plásticas. Incluye tubería subterránea a cajas de aguas lluvias en cancha y patio. Incluye accesorios.</t>
  </si>
  <si>
    <t>Suministro e instalación de piso tipo porcelanato de alto tráfico, antideslizante de 60x60cm color ivory. Pegamento especial para porcelanato.</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</si>
  <si>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t>
  </si>
  <si>
    <t>Suministro e instalación de inodoro de porcelana, alto desempeño, taza tipo elongada doble descarga 4/6 lpf, incluye tubo de abasto flexible y válvula de control y sus accesorios, asiento y tapadera</t>
  </si>
  <si>
    <t>Suministro e instalación de lavamanos de pedestal, de un agujero, loza vitrificada, cero absorción a la humedad, incluye grifo y accesorios de instalación.</t>
  </si>
  <si>
    <t>Barras de acero inoxidable de 18 y 36"x1¼" para apoyo de personas con discapacidad</t>
  </si>
  <si>
    <t xml:space="preserve">Suministro e instalacion de tapon resumidero para duchas </t>
  </si>
  <si>
    <t>Suministro e instalación de zócalo sanitario (curva sanitaria) de pvc color blanco.</t>
  </si>
  <si>
    <t>Suministro e instalación de inodoro porcelana vitrificada, incluye asiento y accesorios, válvula de control y tubo de abasto flexible de fabricación americana, para medidas antropométricas infantiles</t>
  </si>
  <si>
    <t>MÓDULO A (DIRECCIÓN Y SS , SANITARIO AULA 6 y 7)</t>
  </si>
  <si>
    <t>Solera de fundación, 45x25 cms de f'c=210 kg/cm², acero longitudinal 4#4, estribo #2@15 cms.</t>
  </si>
  <si>
    <t>Pared de Bloque de Concreto 15X20X40 CM. RV N°4@0.40M, RH N°2@0.40. Incluye solera intermedia, solera de coronamiento y esquineros. Según detalle.</t>
  </si>
  <si>
    <t>3.1.1.1.6.4</t>
  </si>
  <si>
    <t>3.1.1.1.6.5</t>
  </si>
  <si>
    <t>Suministro e instalación puerta abatible de una hoja, acero rolado en frio de 0.73 mm, g-40, con refuerzo para manija, mocheta de una hoja, fabricada en acero g-40, cal. 16, con pintura al horno</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</si>
  <si>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canalización por el piso con Tecnoducto y sus accesorios. Incluye protección de concreto a los ductos por el piso. 	.</t>
  </si>
  <si>
    <t>Suministro e instalación de interruptor doble tipo palanca, carcasa termoplástica resistente al alto impacto, color marfil, placa de acero inoxidable, contacto a tierra, caja rectangular tipo pesada UL, con su alambrado. La canalización empotrada en pared se hará con Tecnoducto y sus accesorios.</t>
  </si>
  <si>
    <t xml:space="preserve">Suministro e instalación de luminaria LED 2'x4´ de 3 x18 Watts, 120V, montada suspendida en estructura metálica, tubo T-8, tipo Luz de Día, (Sylvania o similar), difusor plástico cuadriculado blanco. Incluye: alambrado, canalización vista con EMT y sus accesorios, tierra con terminal de ojo, caja octagonal pesada UL, conector para TSJ, cable TSJ # 16-3 desde caja octagonal hasta luminaria y estructura metálica.	 	</t>
  </si>
  <si>
    <t xml:space="preserve">Suministro e instalación de ventilador de techo tipo Industrial con 3 aspas metálicas, 120 V, 60-75 Watts, control a la pared, 3 velocidades, color blanco incluye: estructura metálica de soporte, control de velocidad a la pared, alambrado y canalización vista con tubería rígida EMT y sus accesorios. La canalización empotrada en pared se hará con Tecnoducto y sus accesorios. Incluye bajada con TSJ 3-16. 	</t>
  </si>
  <si>
    <t>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EMT superficial con todos sus accesorios, cable UTP Cat 6 y los accesorios necesarios para su funcionamiento.</t>
  </si>
  <si>
    <t>Equipo de monitoreo y grabación. Incluye: Monitor 
LCD mínimo 24", grabador DVR de 4k 1Tb, soportes para montaje, conectores y accesorios.</t>
  </si>
  <si>
    <t>3.1.1.1.9.7</t>
  </si>
  <si>
    <t>CONSTRUCCIÓN DE S.S PARA DIRECCIÓN , de acuerdo a planos y especificaciones técnicas</t>
  </si>
  <si>
    <t>3.1.1.2</t>
  </si>
  <si>
    <t>3.1.1.2.1</t>
  </si>
  <si>
    <t>3.1.1.2.1.1</t>
  </si>
  <si>
    <t>3.1.1.2.2</t>
  </si>
  <si>
    <t>3.1.1.2.3</t>
  </si>
  <si>
    <t>3.1.1.2.4</t>
  </si>
  <si>
    <t>3.1.1.2.5</t>
  </si>
  <si>
    <t>3.1.1.2.6</t>
  </si>
  <si>
    <t>3.1.1.2.7</t>
  </si>
  <si>
    <t>3.1.1.2.8</t>
  </si>
  <si>
    <t>3.1.1.2.9</t>
  </si>
  <si>
    <t>3.1.1.2.10</t>
  </si>
  <si>
    <t>3.1.1.2.2.1</t>
  </si>
  <si>
    <t>3.1.1.2.2.2</t>
  </si>
  <si>
    <t>3.1.1.2.2.3</t>
  </si>
  <si>
    <t>3.1.1.2.2.4</t>
  </si>
  <si>
    <t>3.1.1.2.3.1</t>
  </si>
  <si>
    <t>3.1.1.2.3.2</t>
  </si>
  <si>
    <t>3.1.1.2.3.3</t>
  </si>
  <si>
    <t>3.1.1.2.4.1</t>
  </si>
  <si>
    <t>3.1.1.2.4.2</t>
  </si>
  <si>
    <t>3.1.1.2.5.1</t>
  </si>
  <si>
    <t>3.1.1.2.6.1</t>
  </si>
  <si>
    <t>3.1.1.2.6.2</t>
  </si>
  <si>
    <t>3.1.1.2.6.3</t>
  </si>
  <si>
    <t>3.1.1.2.6.4</t>
  </si>
  <si>
    <t>3.1.1.2.6.5</t>
  </si>
  <si>
    <t>3.1.1.2.7.1</t>
  </si>
  <si>
    <t>3.1.1.2.7.2</t>
  </si>
  <si>
    <t>3.1.1.2.8.1</t>
  </si>
  <si>
    <t>3.1.1.2.8.3</t>
  </si>
  <si>
    <t>3.1.1.2.9.1</t>
  </si>
  <si>
    <t>3.1.1.2.9.2</t>
  </si>
  <si>
    <t>3.1.1.2.10.1</t>
  </si>
  <si>
    <t>3.1.1.2.10.2</t>
  </si>
  <si>
    <t>3.1.1.2.10.3</t>
  </si>
  <si>
    <t>2.1.1.3</t>
  </si>
  <si>
    <t>CONSTRUCCIÓN DE 2 S.S PARA AULA 7 Y 6 , de acuerdo a planos y especificaciones técnicas</t>
  </si>
  <si>
    <t>2.1.1.2.5.3</t>
  </si>
  <si>
    <t>2.1.1.2.5.4</t>
  </si>
  <si>
    <t>2.1.1.3.1</t>
  </si>
  <si>
    <t>2.1.1.3.2</t>
  </si>
  <si>
    <t>2.1.1.3.3</t>
  </si>
  <si>
    <t>2.1.1.3.4</t>
  </si>
  <si>
    <t>2.1.1.3.5</t>
  </si>
  <si>
    <t>2.1.1.3.6</t>
  </si>
  <si>
    <t>2.1.1.3.7</t>
  </si>
  <si>
    <t>2.1.1.3.1.1</t>
  </si>
  <si>
    <t>2.1.1.3.1.2</t>
  </si>
  <si>
    <t>2.1.1.3.2.1</t>
  </si>
  <si>
    <t>2.1.1.3.3.1</t>
  </si>
  <si>
    <t>2.1.1.3.3.2</t>
  </si>
  <si>
    <t>2.1.1.3.3.3</t>
  </si>
  <si>
    <t>2.1.1.3.3.4</t>
  </si>
  <si>
    <t>2.1.1.3.3.5</t>
  </si>
  <si>
    <t>2.1.1.3.4.1</t>
  </si>
  <si>
    <t>2.1.1.3.4.2</t>
  </si>
  <si>
    <t>2.1.1.3.5.1</t>
  </si>
  <si>
    <t>2.1.1.3.5.2</t>
  </si>
  <si>
    <t>2.1.1.3.6.1</t>
  </si>
  <si>
    <t>2.1.1.3.6.2</t>
  </si>
  <si>
    <t>2.1.1.3.6.3</t>
  </si>
  <si>
    <t>2.1.1.3.7.1</t>
  </si>
  <si>
    <t>2.1.1.3.7.2</t>
  </si>
  <si>
    <t>2.1.1.3.7.3</t>
  </si>
  <si>
    <t>2.1.1.3.7.4</t>
  </si>
  <si>
    <t xml:space="preserve">REHABILITACIÓN DE BODEGA Y 3 AULAS: AULAS 6, 7 Y 8, S.S PARA AULA 8 </t>
  </si>
  <si>
    <t>3.1.1.3</t>
  </si>
  <si>
    <t>3.1.1.3.1</t>
  </si>
  <si>
    <t>3.1.1.3.2</t>
  </si>
  <si>
    <t>3.1.1.3.3</t>
  </si>
  <si>
    <t>3.1.1.3.4</t>
  </si>
  <si>
    <t>3.1.1.3.5</t>
  </si>
  <si>
    <t>3.1.1.3.6</t>
  </si>
  <si>
    <t>3.1.1.3.7</t>
  </si>
  <si>
    <t>3.1.1.3.8</t>
  </si>
  <si>
    <t>3.1.1.3.9</t>
  </si>
  <si>
    <t>3.1.1.3.10</t>
  </si>
  <si>
    <t>3.1.1.3.1.1</t>
  </si>
  <si>
    <t>3.1.1.3.2.1</t>
  </si>
  <si>
    <t>3.1.1.3.2.2</t>
  </si>
  <si>
    <t>3.1.1.3.2.3</t>
  </si>
  <si>
    <t>3.1.1.3.2.4</t>
  </si>
  <si>
    <t>3.1.1.3.3.1</t>
  </si>
  <si>
    <t>3.1.1.3.3.2</t>
  </si>
  <si>
    <t>3.1.1.3.3.3</t>
  </si>
  <si>
    <t>3.1.1.3.4.1</t>
  </si>
  <si>
    <t>3.1.1.3.4.2</t>
  </si>
  <si>
    <t>3.1.1.3.5.1</t>
  </si>
  <si>
    <t>3.1.1.3.6.1</t>
  </si>
  <si>
    <t>3.1.1.3.6.2</t>
  </si>
  <si>
    <t>3.1.1.3.6.3</t>
  </si>
  <si>
    <t>3.1.1.3.6.4</t>
  </si>
  <si>
    <t>3.1.1.3.6.5</t>
  </si>
  <si>
    <t>3.1.1.3.7.1</t>
  </si>
  <si>
    <t>3.1.1.3.7.2</t>
  </si>
  <si>
    <t>3.1.1.3.8.1</t>
  </si>
  <si>
    <t>3.1.1.3.8.2</t>
  </si>
  <si>
    <t>3.1.1.3.9.1</t>
  </si>
  <si>
    <t>3.1.1.3.9.2</t>
  </si>
  <si>
    <t>3.1.1.3.10.1</t>
  </si>
  <si>
    <t>3.1.1.3.10.2</t>
  </si>
  <si>
    <t>3.1.1.3.10.3</t>
  </si>
  <si>
    <t>3.1.1.3.10.4</t>
  </si>
  <si>
    <t>CONSTRUCCION DE 2 AULA de acuerdo a planos y especificaciones técnicas</t>
  </si>
  <si>
    <t>MÓDULO C (AULA 1, AULA-2 INICIAL CON S.S INDIVIDUALES) Y AREA DE ESPERA</t>
  </si>
  <si>
    <t>CONSTRUCCIÓN AULA 1, AULA 2 INICIAL CON S.S INDIVIDUALES Y AREA DE ESPERA</t>
  </si>
  <si>
    <t>CONSTRUCCIÓN DE 2 S.S PARA AULA 4 Y 3 , de acuerdo a planos y especificaciones técnicas</t>
  </si>
  <si>
    <t xml:space="preserve">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canalización por el piso con Tecnoducto y sus accesorios. Incluye protección de concreto a los ductos por el piso. </t>
  </si>
  <si>
    <t xml:space="preserve">Tomacorriente doble para TV, aterrizado, cuerpo entero, configuración NEMA 5-20R, 3 hilos, 20 Amp, 125 v, de nylon extrafuerte, resistente al alto impacto, color marfil, placa de acero inoxidable, caja rectangular de 4”x2" de hierro galvanizado tipo pesada UL, con su alambrado y canalización por el piso con Tecnoducto y sus accesorios. Incluye protección de concreto a los ductos por el piso. Altura de montaje h=2.30m. </t>
  </si>
  <si>
    <t xml:space="preserve">Suministro e instalación de interruptor doble tipo palanca, carcasa termoplástica resistente al alto impacto, color marfil, placa de acero inoxidable, contacto a tierra, caja rectangular tipo pesada UL, con su alambrado. La canalización empotrada en pared se hará con Tecnoducto y sus accesorios.	</t>
  </si>
  <si>
    <t>Suministro e instalación de luminaria LED 2'x4´ de 3 x18 Watts, 120V, montada suspendida en estructura metálica, tubo T-8, tipo Luz de Día, (Sylvania o similar), difusor plástico cuadriculado blanco. Incluye: alambrado, canalización vista con EMT y sus accesorios, tierra con terminal de ojo, caja octagonal pesada UL, conector para TSJ, cable TSJ # 16-3 desde caja octagonal hasta luminaria y estructura metálica.</t>
  </si>
  <si>
    <t xml:space="preserve">Luminaria tipo Apliqué ovalado (tortuga) con bombillo LED de 12w, Luz de Día, con acabado blanco, para montaje superficial en pasillos y sanitarios. incluye caja octogonal tipo pesada UL, cableado y canalización vista con tubería EMT con sus accesorios. </t>
  </si>
  <si>
    <t>MÓDULO B (S.S INDIVIDUALES PARA AULA 3 Y 4)</t>
  </si>
  <si>
    <t>CONSTRUCCIÓN (S.S INDIVIDUALES PARA AULA 3 Y 4)</t>
  </si>
  <si>
    <t>CONSTRUCCION DE BODEGA, COCINA Y COMEDOR de acuerdo a planos y especificaciones técnicas,</t>
  </si>
  <si>
    <t>CONSTRUCCION (DIRECCIÓN Y SS , SANITARIO AULA 6 y 7)</t>
  </si>
  <si>
    <t xml:space="preserve">Zapata 1.5 x 1.5 m #5 @ 20 a.s un solo lecho f´c 210 kg/cm2 </t>
  </si>
  <si>
    <t>Tensor T-1 250x250mm, acero longitudinal 4#5, estribo #3@ 15cm</t>
  </si>
  <si>
    <t>Relleno compactado con material limo-arenoso en fundaciones</t>
  </si>
  <si>
    <t>Suministro e instalación de cortina metálica enrollable.</t>
  </si>
  <si>
    <t>MEDIDAS AMBIENTALES Y SOCIALES</t>
  </si>
  <si>
    <t>Medidas Ambientales (ver documento complementario PGAS)</t>
  </si>
  <si>
    <t>Medidas Sociales (Capacitaciones, rótulo, consultas, asambleas, oficina de queja, teléfono, buzones, etc.) (ver documento complementario PGAS) / (Incluye Medida sobre Poblacion Indigena Informada)</t>
  </si>
  <si>
    <t>Reubicacion Temporal Adecuaciones y Movilización</t>
  </si>
  <si>
    <t>Reubicacion Temporal Arrendamiento (incluye pagos de servicios basicos)</t>
  </si>
  <si>
    <t>COSTO DIRECTO</t>
  </si>
  <si>
    <t>SUBTOTAL 1 (DIR+IND+IMP)</t>
  </si>
  <si>
    <t>SUBTOTAL 2 (IVA+SUBTOTAL 1)</t>
  </si>
  <si>
    <t>COSTO TOTAL</t>
  </si>
  <si>
    <t>NOTA: SE DEBERÁ CONSIDERAR  EL SUMINISTRO DE  LOS MATERIALES Y MANO DE OBRA, ASÍ COMO EL USO DE HERRAMIENTAS Y EQUIPOS NECESARIOS PARA LA REALIZACION DE TODAS LAS ACTIVIDADES DESCRITAS EN EL PRESENTE LISTADO.</t>
  </si>
  <si>
    <t>Losa de concreto con refuerzo #3@ 15cm en ambos sentidos, enchape de azulejo color blanco de 20x20 cm para losa</t>
  </si>
  <si>
    <t>Mueble de cocina doble puerta bajo lavatrastos, dos puertas contiguas y entrepanos de plywood. Laminado tipo wilsonart o similar color a definir con tapacanto de 2mm, haladeras de barra, cierre suave.</t>
  </si>
  <si>
    <t>Mueble aereo de doble puerta y entrepanos de plywood. Laminado tipo wilsonart o similar color a definir con tapacanto de 2mm, haladeras de barra, cierre suave. Segun planos.</t>
  </si>
  <si>
    <t>Mueble gabinete de cocineta (4 gavetas). L=0.60m, de plywood. Laminado tipo wilsonart o similar color a definir con tapacanto de 2mm, haladeras de barra, cierre suave. Segun planos.</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</si>
  <si>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tsj # 16-3 desde caja octagonal hasta luminaria y estructura metálica.</t>
  </si>
  <si>
    <t>luminaria tipo receptáculo de baquelita color blanco con bombillo led de 12w, luz de día, para montaje superficial. incluye caja octogonal tipo pesada ul, cableado y canalizacion con tuberia emt y sus accesorios.</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</si>
  <si>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</si>
  <si>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sub tablero eléctrico de distribución  de 16 espacios (st-an1) 120/240v, 4 hilos, 125amp. monofásico de empotrar con sus  ramales térmicos  incluye: protecciones térmicas para  circuitos ramales.</t>
  </si>
  <si>
    <t>tomacorriente doble con protección gfci, aterrizado, cuerpo entero, configuración nema 5-20r, 3 hilos, 20 amp, 125 v, de nylon extrafuerte, resistente al alto impacto, con su placa, caja rectangular de 4"x2", de hierro galvanizado tipo pesada ul, con su alambrado y canalización con emt y sus respectivos accesorios.</t>
  </si>
  <si>
    <t>tomacorriente trifilar 50a/240v, configuración nema 14-50r, 4 hilos, 50 amp, 240 v, de nylon extrafuerte, resistente al alto impacto, caja cuadrada de 4"x4", de hierro galvanizado tipo pesada ul, con su alambrado y canalización con sus accesorios.</t>
  </si>
  <si>
    <t>sensor o detector de humo, alimentados con una batería de 9 voltios, 85, decibeles ul 217 first alert o similar con sirena audible y botón de silencio.</t>
  </si>
  <si>
    <t>Campana de extracción: Suministro e instalación de campana, en lámina de acero inoxidable de 1.20 mm de espesor, con sistema doble de filtros en acero inoxidable de 50 mm de espesor, dimensiones 1.50 m de largo, 1.00 m de ancho y 0.60 m de profundidad.</t>
  </si>
  <si>
    <t>S.G.</t>
  </si>
  <si>
    <t>Suministro e instalación de ductos 30x30 cm, de lámina de acero inoxidable, soldado con soldadura autógena y/o hermética incluye sombrero chino</t>
  </si>
  <si>
    <t>Columna 450x450mm, acero longitudinal 4#8+4#6, 2 estribos #4@ 10cm y @ 15cm</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</si>
  <si>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t>
  </si>
  <si>
    <t>Interceptor de grasa con canastilla para sedimentos sólidos de 45 L/min y 18 kg de capacidad. Conexión para tubo de 2" para roscar. Puede colocarse de manera expuesta o soterrada.</t>
  </si>
  <si>
    <t>Tubo de PVC de 2" de 125 PSI para aguas grises, incluye accesorios, excavacion, relleno y compactación</t>
  </si>
  <si>
    <t>extractor de 1,295 cfm, 0.85" ca, 1/2 hp, 120-1-60</t>
  </si>
  <si>
    <t>4.1.5</t>
  </si>
  <si>
    <t>Suministro y construcción de torre para tanque elevado y tanque de polietileno 1100 litros, incluye excavaciones, fundaciones y desalojo. segun detalle.</t>
  </si>
  <si>
    <t>2.2.2.1.8.2</t>
  </si>
  <si>
    <t>Suministro e instalación de mobiliario para aulas de parvularia, según detalles y planos adjuntos en "Mobiliario para Primera Infancia" y "Especificaciones tecnicas de Especialidades" Incluye:
- 12 Percheros de pared con repisa.
- 18 Graderios modulares para nicho bajo.
- 18 Mueble de almacenamiento para nicho bajo.
- 6 Mueble tipo librera para nicho con escritorio abatible.
- 6 Mueble tipo librera para nicho alto.
- 6 Dispensador de alcohol gel.</t>
  </si>
  <si>
    <t>Mueble para lavamanos con Ovalin para parvularia, según especificaciones técnicas</t>
  </si>
  <si>
    <t>3.2.1</t>
  </si>
  <si>
    <t>3.2.1.1</t>
  </si>
  <si>
    <t>3.2.1.1.1</t>
  </si>
  <si>
    <t>3.2.1.1.1.1</t>
  </si>
  <si>
    <t>3.2.1.1.2</t>
  </si>
  <si>
    <t>3.2.1.1.3</t>
  </si>
  <si>
    <t>3.2.1.1.2.1</t>
  </si>
  <si>
    <t>3.2.1.1.2.2</t>
  </si>
  <si>
    <t>3.2.1.1.2.3</t>
  </si>
  <si>
    <t>3.2.1.1.2.4</t>
  </si>
  <si>
    <t>3.2.1.1.3.1</t>
  </si>
  <si>
    <t>3.2.1.1.3.2</t>
  </si>
  <si>
    <t>3.2.1.1.3.3</t>
  </si>
  <si>
    <t>3.2.1.1.4</t>
  </si>
  <si>
    <t>3.2.1.1.5</t>
  </si>
  <si>
    <t>3.2.1.1.6</t>
  </si>
  <si>
    <t>3.2.1.1.7</t>
  </si>
  <si>
    <t>3.2.1.1.8</t>
  </si>
  <si>
    <t>3.2.1.1.9</t>
  </si>
  <si>
    <t>3.2.1.1.10</t>
  </si>
  <si>
    <t>3.2.1.1.4.1</t>
  </si>
  <si>
    <t>3.2.1.1.4.2</t>
  </si>
  <si>
    <t>3.2.1.1.5.1</t>
  </si>
  <si>
    <t>3.2.1.1.6.1</t>
  </si>
  <si>
    <t>3.2.1.1.6.2</t>
  </si>
  <si>
    <t>3.2.1.1.6.3</t>
  </si>
  <si>
    <t>3.2.1.1.6.4</t>
  </si>
  <si>
    <t>3.2.1.1.6.5</t>
  </si>
  <si>
    <t>3.2.1.1.7.1</t>
  </si>
  <si>
    <t>3.2.1.1.7.2</t>
  </si>
  <si>
    <t>3.2.1.1.8.1</t>
  </si>
  <si>
    <t>3.2.1.1.8.2</t>
  </si>
  <si>
    <t>3.2.1.1.9.1</t>
  </si>
  <si>
    <t>3.2.1.1.9.2</t>
  </si>
  <si>
    <t>3.2.1.1.10.1</t>
  </si>
  <si>
    <t>3.2.1.1.10.2</t>
  </si>
  <si>
    <t>3.2.1.1.10.3</t>
  </si>
  <si>
    <t>3.2.1.1.10.4</t>
  </si>
  <si>
    <t>3.3.1.1</t>
  </si>
  <si>
    <t>3.3.1.1.1</t>
  </si>
  <si>
    <t>3.3.1.1.2</t>
  </si>
  <si>
    <t>3.3.1.1.3</t>
  </si>
  <si>
    <t>3.3.1.1.4</t>
  </si>
  <si>
    <t>3.3.1.1.5</t>
  </si>
  <si>
    <t>3.3.1.1.6</t>
  </si>
  <si>
    <t>3.3.1.1.7</t>
  </si>
  <si>
    <t>3.3.1.1.8</t>
  </si>
  <si>
    <t>3.3.1.1.9</t>
  </si>
  <si>
    <t>3.3.1.1.10</t>
  </si>
  <si>
    <t>3.3.1.1.11</t>
  </si>
  <si>
    <t>3.3.1.1.1.1</t>
  </si>
  <si>
    <t>3.3.1.1.2.1</t>
  </si>
  <si>
    <t>3.3.1.1.2.2</t>
  </si>
  <si>
    <t>3.3.1.1.2.3</t>
  </si>
  <si>
    <t>3.3.1.1.2.4</t>
  </si>
  <si>
    <t>3.3.1.1.3.1</t>
  </si>
  <si>
    <t>3.3.1.1.3.2</t>
  </si>
  <si>
    <t>3.3.1.1.3.3</t>
  </si>
  <si>
    <t>3.3.1.1.4.1</t>
  </si>
  <si>
    <t>3.3.1.1.4.2</t>
  </si>
  <si>
    <t>3.3.1.1.5.1</t>
  </si>
  <si>
    <t>3.3.1.1.6.1</t>
  </si>
  <si>
    <t>3.3.1.1.6.2</t>
  </si>
  <si>
    <t>3.3.1.1.6.3</t>
  </si>
  <si>
    <t>3.3.1.1.6.4</t>
  </si>
  <si>
    <t>3.3.1.1.6.5</t>
  </si>
  <si>
    <t>3.3.1.1.7.1</t>
  </si>
  <si>
    <t>3.3.1.1.7.2</t>
  </si>
  <si>
    <t>3.3.1.1.8.1</t>
  </si>
  <si>
    <t>3.3.1.1.8.2</t>
  </si>
  <si>
    <t>3.3.1.1.9.1</t>
  </si>
  <si>
    <t>3.3.1.1.9.2</t>
  </si>
  <si>
    <t>3.3.1.1.9.3</t>
  </si>
  <si>
    <t>3.3.1.1.9.4</t>
  </si>
  <si>
    <t>3.3.1.1.9.5</t>
  </si>
  <si>
    <t>3.3.1.1.9.6</t>
  </si>
  <si>
    <t>3.3.1.1.9.7</t>
  </si>
  <si>
    <t>3.3.1.1.10.1</t>
  </si>
  <si>
    <t>3.3.1.1.10.2</t>
  </si>
  <si>
    <t>3.3.1.1.10.3</t>
  </si>
  <si>
    <t>3.3.1.1.10.4</t>
  </si>
  <si>
    <t>3.3.1.1.11.1</t>
  </si>
  <si>
    <t>3.4.1</t>
  </si>
  <si>
    <t>3.4.1.1</t>
  </si>
  <si>
    <t>3.4.1.1.1</t>
  </si>
  <si>
    <t>3.4.1.1.2</t>
  </si>
  <si>
    <t>3.4.1.1.3</t>
  </si>
  <si>
    <t>3.4.1.1.4</t>
  </si>
  <si>
    <t>3.4.1.1.5</t>
  </si>
  <si>
    <t>3.4.1.1.6</t>
  </si>
  <si>
    <t>3.4.1.1.7</t>
  </si>
  <si>
    <t>3.4.1.1.8</t>
  </si>
  <si>
    <t>3.4.1.1.9</t>
  </si>
  <si>
    <t>3.4.1.1.10</t>
  </si>
  <si>
    <t>3.4.1.1.1.1</t>
  </si>
  <si>
    <t>3.4.1.1.2.1</t>
  </si>
  <si>
    <t>3.4.1.1.2.2</t>
  </si>
  <si>
    <t>3.4.1.1.2.3</t>
  </si>
  <si>
    <t>3.4.1.1.2.4</t>
  </si>
  <si>
    <t>3.4.1.1.2.5</t>
  </si>
  <si>
    <t>3.4.1.1.3.1</t>
  </si>
  <si>
    <t>3.4.1.1.3.2</t>
  </si>
  <si>
    <t>3.4.1.1.3.3</t>
  </si>
  <si>
    <t>3.4.1.1.3.4</t>
  </si>
  <si>
    <t>3.4.1.1.3.5</t>
  </si>
  <si>
    <t>3.4.1.1.3.6</t>
  </si>
  <si>
    <t>3.4.1.1.3.7</t>
  </si>
  <si>
    <t>3.4.1.1.4.1</t>
  </si>
  <si>
    <t>3.4.1.1.4.2</t>
  </si>
  <si>
    <t>3.4.1.1.5.1</t>
  </si>
  <si>
    <t>3.4.1.1.5.2</t>
  </si>
  <si>
    <t>3.4.1.1.5.3</t>
  </si>
  <si>
    <t>3.4.1.1.6.1</t>
  </si>
  <si>
    <t>3.4.1.1.6.2</t>
  </si>
  <si>
    <t>3.4.1.1.6.3</t>
  </si>
  <si>
    <t>3.4.1.1.6.4</t>
  </si>
  <si>
    <t>3.4.1.1.6.5</t>
  </si>
  <si>
    <t>3.4.1.1.6.6</t>
  </si>
  <si>
    <t>3.4.1.1.6.7</t>
  </si>
  <si>
    <t>3.4.1.1.6.8</t>
  </si>
  <si>
    <t>3.4.1.1.6.9</t>
  </si>
  <si>
    <t>3.4.1.1.6.10</t>
  </si>
  <si>
    <t>3.4.1.1.6.11</t>
  </si>
  <si>
    <t>3.4.1.1.7.1</t>
  </si>
  <si>
    <t>3.4.1.1.7.2</t>
  </si>
  <si>
    <t>3.4.1.1.8.1</t>
  </si>
  <si>
    <t>3.4.1.1.8.2</t>
  </si>
  <si>
    <t>3.4.1.1.8.3</t>
  </si>
  <si>
    <t>3.4.1.1.8.4</t>
  </si>
  <si>
    <t>3.4.1.1.9.1</t>
  </si>
  <si>
    <t>3.4.1.1.9.2</t>
  </si>
  <si>
    <t>3.4.1.1.9.3</t>
  </si>
  <si>
    <t>3.4.1.1.9.4</t>
  </si>
  <si>
    <t>3.4.1.1.9.5</t>
  </si>
  <si>
    <t>3.4.1.1.9.6</t>
  </si>
  <si>
    <t>3.4.1.1.9.7</t>
  </si>
  <si>
    <t>3.4.1.1.9.8</t>
  </si>
  <si>
    <t>3.4.1.1.9.9</t>
  </si>
  <si>
    <t>3.4.1.1.10.1</t>
  </si>
  <si>
    <t>3.4.1.1.10.2</t>
  </si>
  <si>
    <t>3.4.1.1.10.3</t>
  </si>
  <si>
    <t>3.4.1.1.10.4</t>
  </si>
  <si>
    <t>Suministro e instalación de Tubería de PVC 1"  250 psi, incluye accesorios tales como codos, uniones, tapones, tees, y cualquier otro accesorio de acople o conexión, excavación y compactación.</t>
  </si>
  <si>
    <t>Suministro e instalación de Tubería de PVC 3/4"  250 psi, incluye accesorios tales como codos, uniones, tapones, tees, y cualquier otro accesorio de acople o conexión, excavación y compactación.</t>
  </si>
  <si>
    <t>Suministro e instalación de Tubería de PVC 1/2" 315 PSI, incluye accesorios tales como codos, uniones, tapones, tees, y cualquier otro accesorio de acople o conexión excavación y compactación.</t>
  </si>
  <si>
    <t>Suministro e instalación de Tubería de PVC 1 1/2"  250 psi, incluye accesorios tales como codos, uniones, tapones, tees, y cualquier otro accesorio de acople o conexión, excavación y compactación.</t>
  </si>
  <si>
    <t xml:space="preserve">Suministro y construcción de Caja de agua potable de 0.40x0.40m (dimensiones internas) altura promedio 40cm forjada con ladrillo de barro de obra, incluye tapadera, incluye excavación y desalojo Suministro e instalación de Válvula de bola 3/4". </t>
  </si>
  <si>
    <t xml:space="preserve">Suministro e instalación Tubería de PVC Ø4” 125 psi, incluye accesorios para acople y conexiones, excavación, compactación. </t>
  </si>
  <si>
    <t>4.3.8</t>
  </si>
  <si>
    <t>Caja tragante 1.80x 1.25 con ladrillo de barro p/lazo fundación de concreto e=0.10 m f'c=210 kg/cm2 SF 3 n°3 estribo n°2 @0.15 m y tapadera de concreto e=0.075m n°2 @0.15m A.S.</t>
  </si>
  <si>
    <t xml:space="preserve">Suministro e instalación de Tubería de PVC 2"  125psi, incluye accesorios para acople y conexiones, excavación, compactación. </t>
  </si>
  <si>
    <t xml:space="preserve">Tubería de PVC 3"  125 psi,  incluye accesorios para acople y conexiones, excavación, compactación. </t>
  </si>
  <si>
    <t>4.2.5</t>
  </si>
  <si>
    <t>4.2.6</t>
  </si>
  <si>
    <t>4.3.9</t>
  </si>
  <si>
    <t>REHABILITACION DE CANCHA DE FUTBOL</t>
  </si>
  <si>
    <t>Suministro de mano de obra y material para la construcción de glorieta que incluye mesa, banco, y sombra para el área verde según detalle</t>
  </si>
  <si>
    <t>Suministro e instalación de mobiliario para aulas de inicial, según detalles y planos adjuntos en "Mobiliario para Primera Infancia" y "Especificaciones tecnicas de Especialidades" Incluye:
- 4 Almacenamiento para nicho bajo
- 2 Mueble tipo libreria para nicho alto
- 1 Dispensador de alcohol gel
- 1 Deposito para desechos varios
- 1 Portarollos (dispensador de papel toalla)                                                                         Sala de higienización 
- 1 Portarrollos (dispensador de papel toalla)                                                                                                                             - 1 Portarrollos (papel higienico)                                                                                                                        - 2 Dispensador de jabón liquido                                                                                                                                - 1 Depósito para desechos</t>
  </si>
  <si>
    <t>3.3.1.1.11.2</t>
  </si>
  <si>
    <t>Trazo y nivelación por unidad de área</t>
  </si>
  <si>
    <t>Escavación a mano Fundaciones</t>
  </si>
  <si>
    <t>Escavación a mano Bajo piso de SUM 0.50 m.</t>
  </si>
  <si>
    <t>Relleno compactado con Suelo Camento 5% (Con Material Selecto y/o granular de acareo bajo zapatas.</t>
  </si>
  <si>
    <t>Relleno compactado con Suelo Camento 5% (Con Material Selecto y/o granular de acarreo bajo piso).</t>
  </si>
  <si>
    <t>CONCRETO ESTRUCTURAL</t>
  </si>
  <si>
    <t>Zapata Z-1, 2.50x2.0x0.40, 1 lechos # 5 @ 20cm</t>
  </si>
  <si>
    <t>Pedestal para columna C-1. El diámetro es de 0.65 mts.</t>
  </si>
  <si>
    <t>Columna C-1, D= 60 cms, 12# 7, ESP,. # 3 A 10CM</t>
  </si>
  <si>
    <t>Tensor T-1. 0.25x0.25, 4#3, Est, # 2 @ 20cm</t>
  </si>
  <si>
    <t>ESTRUCTURA Y CUBIERTA DE TECHO</t>
  </si>
  <si>
    <t>Viga Metálica VM-1, Tubo cuadrado de 8"x8"&gt;3/8"</t>
  </si>
  <si>
    <t>Cubierta K-Techar, Cal. 22</t>
  </si>
  <si>
    <t>Canal T-Techar para techo curvo en voladizo</t>
  </si>
  <si>
    <t>Suministro e instalación de bajadas de aguas luvias con tubería PVC de 4", 100 PSI. Sujetados con cinchos de platina de 1"x1/8", fijados con tornillo goloso de 2"x10 y anclas plásticas. Incluye tubería subterránea a cajas de aguas lluvias en cancha y patio. Incluir accesorios.</t>
  </si>
  <si>
    <t xml:space="preserve">Piso de concreto e=0.10 m REF#3@0.20 A.S, incluyendo juntas </t>
  </si>
  <si>
    <t>Suministro e instalación de luminaria led colgante industrial de 150 watts, 240v, luz de día, incluye: alambrado, canalización con emt y sus accesorios, cajas de conexión, caja octagonal pesada ul, conector para tsj y cable tsj # 16-3, desde caja octagonal hasta luminaria.</t>
  </si>
  <si>
    <t xml:space="preserve">interruptor sencillo de dos polos, con terminal de conexión a  tierra, de palanca y carcasa termoplástica blanca, resistente al alto impacto, 15 amp, 240/277 v, placa de nylon color blanco, en caja rectangular de 4"x2" de hierro galvanizado pesada ul. controla luminaria "a". </t>
  </si>
  <si>
    <t>Suministro e instalación de Grama artificial de 35mm con señalización de cancha</t>
  </si>
  <si>
    <t xml:space="preserve">Canchas de futbol para parvularia </t>
  </si>
  <si>
    <t>Suministro e instalacion de extintor ABC, 20lbrs.</t>
  </si>
  <si>
    <t>U</t>
  </si>
  <si>
    <t>Suminstro e instalación de extintor tipo K, 6 lts. (1.6 gal)</t>
  </si>
  <si>
    <t>4.1.6</t>
  </si>
  <si>
    <t>4.1.7</t>
  </si>
  <si>
    <t>5.1.1</t>
  </si>
  <si>
    <t>5.1.1.1</t>
  </si>
  <si>
    <t>5.1.2</t>
  </si>
  <si>
    <t>5.1.2.1</t>
  </si>
  <si>
    <t>5.1.2.2</t>
  </si>
  <si>
    <t>5.1.2.3</t>
  </si>
  <si>
    <t>5.1.2.4</t>
  </si>
  <si>
    <t>5.1.3</t>
  </si>
  <si>
    <t>5.1.3.1</t>
  </si>
  <si>
    <t>5.1.3.2</t>
  </si>
  <si>
    <t>5.1.3.3</t>
  </si>
  <si>
    <t>5.1.3.4</t>
  </si>
  <si>
    <t>5.1.4</t>
  </si>
  <si>
    <t>5.1.4.1</t>
  </si>
  <si>
    <t>5.1.4.2</t>
  </si>
  <si>
    <t>5.1.4.3</t>
  </si>
  <si>
    <t>5.1.4.4</t>
  </si>
  <si>
    <t>5.1.5</t>
  </si>
  <si>
    <t>5.1.5.1</t>
  </si>
  <si>
    <t>5.1.6</t>
  </si>
  <si>
    <t>5.1.6.1</t>
  </si>
  <si>
    <t>5.1.6.2</t>
  </si>
  <si>
    <t>5.1.6.3</t>
  </si>
  <si>
    <t>5.6.8</t>
  </si>
  <si>
    <t>5.6.9</t>
  </si>
  <si>
    <t xml:space="preserve"> </t>
  </si>
  <si>
    <t xml:space="preserve">IMPREVISTOS </t>
  </si>
  <si>
    <t xml:space="preserve">COSTOS INDIRECTOS </t>
  </si>
  <si>
    <t>ARANCELES DE CONSTRUCCIÓN
(PAGO CONTRA PRESENTACION DE RECIBO A NOMBRE MINEDUCYT)</t>
  </si>
  <si>
    <t xml:space="preserve"> IVA</t>
  </si>
  <si>
    <t xml:space="preserve">LISTADO DE CANTIDADES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</si>
</sst>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Red]\-&quot;$&quot;#,##0.00"/>
    <numFmt numFmtId="44" formatCode="_-&quot;$&quot;* #,##0.00_-;\-&quot;$&quot;* #,##0.00_-;_-&quot;$&quot;* &quot;-&quot;??_-;_-@_-"/>
    <numFmt numFmtId="164" formatCode="_-* #,##0.00_-;\-* #,##0.00_-;_-* &quot;-&quot;??_-;_-@"/>
    <numFmt numFmtId="165" formatCode="_(&quot;¢&quot;* #,##0.00_);_(&quot;¢&quot;* \(#,##0.00\);_(&quot;¢&quot;* &quot;-&quot;??_);_(@_)"/>
    <numFmt numFmtId="166" formatCode="_-* #,##0.00\ &quot;$&quot;_-;\-* #,##0.00\ &quot;$&quot;_-;_-* &quot;-&quot;??\ &quot;$&quot;_-;_-@_-"/>
    <numFmt numFmtId="167" formatCode="_(&quot;$&quot;* #,##0.00_);_(&quot;$&quot;* \(#,##0.00\);_(&quot;$&quot;* &quot;-&quot;??_);_(@_)"/>
  </numFmts>
  <fonts count="23" x14ac:knownFonts="1">
    <font>
      <sz val="11"/>
      <color theme="1"/>
      <name val="Calibri"/>
      <scheme val="minor"/>
    </font>
    <font>
      <sz val="11"/>
      <color theme="1"/>
      <name val="Calibri"/>
      <family val="2"/>
      <scheme val="minor"/>
    </font>
    <font>
      <sz val="11"/>
      <color theme="1"/>
      <name val="Calibri"/>
      <family val="2"/>
      <scheme val="minor"/>
    </font>
    <font>
      <b/>
      <sz val="18"/>
      <color theme="0"/>
      <name val="Arial"/>
      <family val="2"/>
    </font>
    <font>
      <sz val="11"/>
      <name val="Calibri"/>
      <family val="2"/>
    </font>
    <font>
      <b/>
      <sz val="11"/>
      <color theme="0"/>
      <name val="Arial"/>
      <family val="2"/>
    </font>
    <font>
      <b/>
      <sz val="10"/>
      <color theme="1"/>
      <name val="Arial"/>
      <family val="2"/>
    </font>
    <font>
      <b/>
      <sz val="10"/>
      <color rgb="FFFFFFFF"/>
      <name val="Arial"/>
      <family val="2"/>
    </font>
    <font>
      <sz val="10"/>
      <color rgb="FF000000"/>
      <name val="Arial"/>
      <family val="2"/>
    </font>
    <font>
      <sz val="10"/>
      <color theme="1"/>
      <name val="Arial"/>
      <family val="2"/>
    </font>
    <font>
      <b/>
      <sz val="10"/>
      <color rgb="FF000000"/>
      <name val="Arial"/>
      <family val="2"/>
    </font>
    <font>
      <sz val="11"/>
      <color rgb="FF000000"/>
      <name val="Arial"/>
      <family val="2"/>
    </font>
    <font>
      <sz val="11"/>
      <color theme="1"/>
      <name val="Calibri"/>
      <family val="2"/>
    </font>
    <font>
      <sz val="11"/>
      <color theme="1"/>
      <name val="Arial"/>
      <family val="2"/>
    </font>
    <font>
      <sz val="11"/>
      <color theme="1"/>
      <name val="Arial"/>
      <family val="2"/>
    </font>
    <font>
      <b/>
      <sz val="12"/>
      <color theme="0"/>
      <name val="Arial"/>
      <family val="2"/>
    </font>
    <font>
      <sz val="8"/>
      <name val="Calibri"/>
      <family val="2"/>
      <scheme val="minor"/>
    </font>
    <font>
      <sz val="10"/>
      <name val="Arial"/>
      <family val="2"/>
    </font>
    <font>
      <sz val="10"/>
      <color theme="1"/>
      <name val="Swis721 cn bt"/>
    </font>
    <font>
      <b/>
      <sz val="10"/>
      <color rgb="FFFFFFFF"/>
      <name val="Swis721 cn bt"/>
    </font>
    <font>
      <sz val="10"/>
      <color theme="1"/>
      <name val="Swis721 lt bt"/>
    </font>
    <font>
      <b/>
      <sz val="10"/>
      <color theme="1"/>
      <name val="Swis721 lt bt"/>
    </font>
    <font>
      <b/>
      <sz val="10"/>
      <color rgb="FFFFFFFF"/>
      <name val="Swis721 Cn BT"/>
      <family val="2"/>
    </font>
  </fonts>
  <fills count="9">
    <fill>
      <patternFill patternType="none"/>
    </fill>
    <fill>
      <patternFill patternType="gray125"/>
    </fill>
    <fill>
      <patternFill patternType="solid">
        <fgColor rgb="FF333F4F"/>
        <bgColor rgb="FF333F4F"/>
      </patternFill>
    </fill>
    <fill>
      <patternFill patternType="solid">
        <fgColor rgb="FFD9D9D9"/>
        <bgColor rgb="FFD9D9D9"/>
      </patternFill>
    </fill>
    <fill>
      <patternFill patternType="solid">
        <fgColor rgb="FFBFBFBF"/>
        <bgColor rgb="FFBFBFBF"/>
      </patternFill>
    </fill>
    <fill>
      <patternFill patternType="solid">
        <fgColor rgb="FFB4C6E7"/>
        <bgColor rgb="FFB4C6E7"/>
      </patternFill>
    </fill>
    <fill>
      <patternFill patternType="solid">
        <fgColor rgb="FFFEF2CB"/>
        <bgColor rgb="FFFEF2CB"/>
      </patternFill>
    </fill>
    <fill>
      <patternFill patternType="solid">
        <fgColor rgb="FFFFFFFF"/>
        <bgColor rgb="FFFFFFFF"/>
      </patternFill>
    </fill>
    <fill>
      <patternFill patternType="solid">
        <fgColor rgb="FFD9E2F3"/>
        <bgColor rgb="FFD9E2F3"/>
      </patternFill>
    </fill>
  </fills>
  <borders count="26">
    <border>
      <left/>
      <right/>
      <top/>
      <bottom/>
      <diagonal/>
    </border>
    <border>
      <left style="thin">
        <color rgb="FF000000"/>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indexed="64"/>
      </left>
      <right/>
      <top/>
      <bottom/>
      <diagonal/>
    </border>
    <border>
      <left style="medium">
        <color rgb="FF000000"/>
      </left>
      <right style="thin">
        <color rgb="FF000000"/>
      </right>
      <top style="thin">
        <color rgb="FF000000"/>
      </top>
      <bottom style="thin">
        <color rgb="FF000000"/>
      </bottom>
      <diagonal/>
    </border>
    <border>
      <left style="thin">
        <color indexed="64"/>
      </left>
      <right/>
      <top/>
      <bottom style="thin">
        <color rgb="FF000000"/>
      </bottom>
      <diagonal/>
    </border>
  </borders>
  <cellStyleXfs count="10">
    <xf numFmtId="0" fontId="0" fillId="0" borderId="0"/>
    <xf numFmtId="0" fontId="1" fillId="0" borderId="0"/>
    <xf numFmtId="0" fontId="17" fillId="0" borderId="0"/>
    <xf numFmtId="0" fontId="17" fillId="0" borderId="0"/>
    <xf numFmtId="0" fontId="17" fillId="0" borderId="0"/>
    <xf numFmtId="165" fontId="17" fillId="0" borderId="0" applyFont="0" applyFill="0" applyBorder="0" applyAlignment="0" applyProtection="0"/>
    <xf numFmtId="0" fontId="17" fillId="0" borderId="0"/>
    <xf numFmtId="0" fontId="17" fillId="0" borderId="0"/>
    <xf numFmtId="166" fontId="1" fillId="0" borderId="0" applyFont="0" applyFill="0" applyBorder="0" applyAlignment="0" applyProtection="0"/>
    <xf numFmtId="0" fontId="17" fillId="0" borderId="0"/>
  </cellStyleXfs>
  <cellXfs count="133">
    <xf numFmtId="0" fontId="0" fillId="0" borderId="0" xfId="0"/>
    <xf numFmtId="0" fontId="6" fillId="3" borderId="2" xfId="0" applyFont="1" applyFill="1" applyBorder="1" applyAlignment="1">
      <alignment horizontal="center" vertical="center" wrapText="1"/>
    </xf>
    <xf numFmtId="2" fontId="6" fillId="3" borderId="2" xfId="0" applyNumberFormat="1" applyFont="1" applyFill="1" applyBorder="1" applyAlignment="1">
      <alignment horizontal="center" vertical="center" wrapText="1"/>
    </xf>
    <xf numFmtId="0" fontId="7" fillId="2" borderId="2" xfId="0" applyFont="1" applyFill="1" applyBorder="1" applyAlignment="1">
      <alignment horizontal="center" vertical="center" wrapText="1"/>
    </xf>
    <xf numFmtId="0" fontId="8" fillId="4" borderId="2" xfId="0" applyFont="1" applyFill="1" applyBorder="1" applyAlignment="1">
      <alignment horizontal="center" vertical="center" wrapText="1"/>
    </xf>
    <xf numFmtId="0" fontId="8" fillId="0" borderId="2" xfId="0" applyFont="1" applyBorder="1" applyAlignment="1">
      <alignment horizontal="center" vertical="center" wrapText="1"/>
    </xf>
    <xf numFmtId="0" fontId="8" fillId="0" borderId="2" xfId="0" applyFont="1" applyBorder="1" applyAlignment="1">
      <alignment horizontal="left" vertical="center" wrapText="1"/>
    </xf>
    <xf numFmtId="0" fontId="9" fillId="0" borderId="2" xfId="0" applyFont="1" applyBorder="1" applyAlignment="1">
      <alignment horizontal="center" vertical="center" wrapText="1"/>
    </xf>
    <xf numFmtId="2" fontId="9" fillId="0" borderId="2" xfId="0" applyNumberFormat="1" applyFont="1" applyBorder="1" applyAlignment="1">
      <alignment horizontal="center" vertical="center" wrapText="1"/>
    </xf>
    <xf numFmtId="0" fontId="10" fillId="4" borderId="2" xfId="0" applyFont="1" applyFill="1" applyBorder="1" applyAlignment="1">
      <alignment horizontal="center" vertical="center" wrapText="1"/>
    </xf>
    <xf numFmtId="0" fontId="10" fillId="5" borderId="2" xfId="0" applyFont="1" applyFill="1" applyBorder="1" applyAlignment="1">
      <alignment horizontal="center" vertical="center" wrapText="1"/>
    </xf>
    <xf numFmtId="0" fontId="6" fillId="6" borderId="2" xfId="0" applyFont="1" applyFill="1" applyBorder="1" applyAlignment="1">
      <alignment horizontal="center" vertical="center" wrapText="1"/>
    </xf>
    <xf numFmtId="0" fontId="9" fillId="0" borderId="2"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left" vertical="center"/>
    </xf>
    <xf numFmtId="0" fontId="14" fillId="4" borderId="2" xfId="0" applyFont="1" applyFill="1" applyBorder="1" applyAlignment="1">
      <alignment wrapText="1"/>
    </xf>
    <xf numFmtId="0" fontId="8" fillId="0" borderId="3" xfId="0" applyFont="1" applyBorder="1" applyAlignment="1">
      <alignment horizontal="left" vertical="center" wrapText="1"/>
    </xf>
    <xf numFmtId="0" fontId="7" fillId="2" borderId="3" xfId="0" applyFont="1" applyFill="1" applyBorder="1" applyAlignment="1">
      <alignment vertical="center" wrapText="1"/>
    </xf>
    <xf numFmtId="0" fontId="7" fillId="2" borderId="4" xfId="0" applyFont="1" applyFill="1" applyBorder="1" applyAlignment="1">
      <alignment vertical="center" wrapText="1"/>
    </xf>
    <xf numFmtId="44" fontId="0" fillId="0" borderId="2" xfId="0" applyNumberFormat="1" applyBorder="1" applyAlignment="1">
      <alignment vertical="center"/>
    </xf>
    <xf numFmtId="44" fontId="0" fillId="0" borderId="2" xfId="0" applyNumberFormat="1" applyBorder="1" applyAlignment="1">
      <alignment horizontal="center" vertical="center"/>
    </xf>
    <xf numFmtId="44" fontId="12" fillId="0" borderId="2" xfId="0" applyNumberFormat="1" applyFont="1" applyBorder="1" applyAlignment="1">
      <alignment horizontal="center" vertical="center"/>
    </xf>
    <xf numFmtId="0" fontId="2" fillId="0" borderId="0" xfId="0" applyFont="1"/>
    <xf numFmtId="0" fontId="8" fillId="0" borderId="2" xfId="0" applyFont="1" applyBorder="1" applyAlignment="1">
      <alignment wrapText="1"/>
    </xf>
    <xf numFmtId="0" fontId="8" fillId="0" borderId="2" xfId="0" applyFont="1" applyBorder="1"/>
    <xf numFmtId="0" fontId="9" fillId="0" borderId="2" xfId="0" applyFont="1" applyBorder="1" applyAlignment="1">
      <alignment vertical="center"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8" fillId="0" borderId="15" xfId="0" applyFont="1" applyBorder="1" applyAlignment="1">
      <alignment horizontal="left" vertical="center" wrapText="1"/>
    </xf>
    <xf numFmtId="44" fontId="0" fillId="0" borderId="2" xfId="0" applyNumberFormat="1" applyBorder="1"/>
    <xf numFmtId="0" fontId="9" fillId="7" borderId="2" xfId="0" applyFont="1" applyFill="1" applyBorder="1" applyAlignment="1">
      <alignment horizontal="center" vertical="center" wrapText="1"/>
    </xf>
    <xf numFmtId="2" fontId="8" fillId="0" borderId="2" xfId="0" applyNumberFormat="1" applyFont="1" applyBorder="1" applyAlignment="1">
      <alignment horizontal="center" vertical="center" wrapText="1"/>
    </xf>
    <xf numFmtId="44" fontId="9" fillId="0" borderId="2" xfId="0" applyNumberFormat="1" applyFont="1" applyBorder="1" applyAlignment="1">
      <alignment horizontal="center" vertical="center"/>
    </xf>
    <xf numFmtId="0" fontId="9" fillId="0" borderId="2" xfId="0" applyFont="1" applyBorder="1" applyAlignment="1">
      <alignment horizontal="center" vertical="center"/>
    </xf>
    <xf numFmtId="164" fontId="8" fillId="0" borderId="2" xfId="0" applyNumberFormat="1" applyFont="1" applyBorder="1" applyAlignment="1">
      <alignment horizontal="center" vertical="center"/>
    </xf>
    <xf numFmtId="0" fontId="9" fillId="0" borderId="10" xfId="0" applyFont="1" applyBorder="1" applyAlignment="1">
      <alignment horizontal="left" vertical="center" wrapText="1"/>
    </xf>
    <xf numFmtId="0" fontId="9" fillId="0" borderId="19" xfId="0" applyFont="1" applyBorder="1" applyAlignment="1">
      <alignment horizontal="left" vertical="center" wrapText="1"/>
    </xf>
    <xf numFmtId="44" fontId="7" fillId="2" borderId="5" xfId="0" applyNumberFormat="1" applyFont="1" applyFill="1" applyBorder="1" applyAlignment="1">
      <alignment vertical="center" wrapText="1"/>
    </xf>
    <xf numFmtId="0" fontId="8" fillId="0" borderId="10" xfId="0" applyFont="1" applyBorder="1" applyAlignment="1">
      <alignment horizontal="center" vertical="center" wrapText="1"/>
    </xf>
    <xf numFmtId="8" fontId="0" fillId="0" borderId="2" xfId="0" applyNumberFormat="1" applyBorder="1" applyAlignment="1">
      <alignment horizontal="center" vertical="center"/>
    </xf>
    <xf numFmtId="44" fontId="0" fillId="0" borderId="0" xfId="0" applyNumberFormat="1"/>
    <xf numFmtId="0" fontId="9" fillId="0" borderId="20" xfId="0" applyFont="1" applyBorder="1" applyAlignment="1">
      <alignment horizontal="left" vertical="center" wrapText="1"/>
    </xf>
    <xf numFmtId="0" fontId="9" fillId="0" borderId="16" xfId="0" applyFont="1" applyBorder="1" applyAlignment="1">
      <alignment horizontal="center" vertical="center" wrapText="1"/>
    </xf>
    <xf numFmtId="2" fontId="9" fillId="0" borderId="16" xfId="0" applyNumberFormat="1" applyFont="1" applyBorder="1" applyAlignment="1">
      <alignment horizontal="center" vertical="center" wrapText="1"/>
    </xf>
    <xf numFmtId="44" fontId="0" fillId="0" borderId="16" xfId="0" applyNumberFormat="1" applyBorder="1" applyAlignment="1">
      <alignment horizontal="center" vertical="center"/>
    </xf>
    <xf numFmtId="44" fontId="0" fillId="0" borderId="16" xfId="0" applyNumberFormat="1" applyBorder="1" applyAlignment="1">
      <alignment vertical="center"/>
    </xf>
    <xf numFmtId="0" fontId="8" fillId="0" borderId="16" xfId="0" applyFont="1" applyBorder="1" applyAlignment="1">
      <alignment horizontal="center" vertical="center" wrapText="1"/>
    </xf>
    <xf numFmtId="0" fontId="9" fillId="0" borderId="15" xfId="0" applyFont="1" applyBorder="1" applyAlignment="1">
      <alignment horizontal="left" vertical="center" wrapText="1"/>
    </xf>
    <xf numFmtId="2" fontId="8" fillId="0" borderId="16" xfId="0" applyNumberFormat="1" applyFont="1" applyBorder="1" applyAlignment="1">
      <alignment horizontal="center" vertical="center" wrapText="1"/>
    </xf>
    <xf numFmtId="44" fontId="9" fillId="0" borderId="16" xfId="0" applyNumberFormat="1" applyFont="1" applyBorder="1" applyAlignment="1">
      <alignment horizontal="center" vertical="center"/>
    </xf>
    <xf numFmtId="0" fontId="6" fillId="0" borderId="7" xfId="0" applyFont="1" applyBorder="1" applyAlignment="1">
      <alignment horizontal="center" vertical="center" wrapText="1"/>
    </xf>
    <xf numFmtId="167" fontId="19" fillId="2" borderId="15" xfId="0" applyNumberFormat="1" applyFont="1" applyFill="1" applyBorder="1" applyAlignment="1">
      <alignment vertical="center" wrapText="1"/>
    </xf>
    <xf numFmtId="0" fontId="18" fillId="0" borderId="2" xfId="0" applyFont="1" applyBorder="1" applyAlignment="1">
      <alignment horizontal="center" vertical="center" wrapText="1"/>
    </xf>
    <xf numFmtId="2" fontId="18" fillId="0" borderId="2" xfId="0" applyNumberFormat="1" applyFont="1" applyBorder="1" applyAlignment="1">
      <alignment horizontal="center" vertical="center" wrapText="1"/>
    </xf>
    <xf numFmtId="167" fontId="9" fillId="0" borderId="2" xfId="0" applyNumberFormat="1" applyFont="1" applyBorder="1" applyAlignment="1">
      <alignment horizontal="center" vertical="center" wrapText="1"/>
    </xf>
    <xf numFmtId="167" fontId="18" fillId="0" borderId="2" xfId="0" applyNumberFormat="1" applyFont="1" applyBorder="1" applyAlignment="1">
      <alignment horizontal="center" vertical="center" wrapText="1"/>
    </xf>
    <xf numFmtId="167" fontId="20" fillId="0" borderId="2" xfId="0" applyNumberFormat="1" applyFont="1" applyBorder="1"/>
    <xf numFmtId="167" fontId="20" fillId="0" borderId="2" xfId="0" applyNumberFormat="1" applyFont="1" applyBorder="1" applyAlignment="1">
      <alignment vertical="center"/>
    </xf>
    <xf numFmtId="167" fontId="21" fillId="8" borderId="2" xfId="0" applyNumberFormat="1" applyFont="1" applyFill="1" applyBorder="1"/>
    <xf numFmtId="0" fontId="9" fillId="4" borderId="2" xfId="0" applyFont="1" applyFill="1" applyBorder="1" applyAlignment="1">
      <alignment horizontal="center" wrapText="1"/>
    </xf>
    <xf numFmtId="0" fontId="9" fillId="0" borderId="2" xfId="0" applyFont="1" applyBorder="1" applyAlignment="1">
      <alignment horizontal="center" wrapText="1"/>
    </xf>
    <xf numFmtId="2" fontId="9" fillId="4" borderId="2" xfId="0" applyNumberFormat="1" applyFont="1" applyFill="1" applyBorder="1" applyAlignment="1">
      <alignment horizontal="center" wrapText="1"/>
    </xf>
    <xf numFmtId="0" fontId="22" fillId="2" borderId="15" xfId="0" applyFont="1" applyFill="1" applyBorder="1" applyAlignment="1">
      <alignment horizontal="center" vertical="center" wrapText="1"/>
    </xf>
    <xf numFmtId="0" fontId="0" fillId="0" borderId="2" xfId="0" applyBorder="1" applyAlignment="1">
      <alignment wrapText="1"/>
    </xf>
    <xf numFmtId="0" fontId="9" fillId="0" borderId="10" xfId="0" applyFont="1" applyBorder="1" applyAlignment="1">
      <alignment horizontal="center" vertical="center" wrapText="1"/>
    </xf>
    <xf numFmtId="2" fontId="9" fillId="0" borderId="19" xfId="0" applyNumberFormat="1" applyFont="1" applyBorder="1" applyAlignment="1">
      <alignment horizontal="center" vertical="center" wrapText="1"/>
    </xf>
    <xf numFmtId="0" fontId="7" fillId="2" borderId="23" xfId="0" applyFont="1" applyFill="1" applyBorder="1" applyAlignment="1">
      <alignment vertical="center" wrapText="1"/>
    </xf>
    <xf numFmtId="0" fontId="7" fillId="2" borderId="0" xfId="0" applyFont="1" applyFill="1" applyAlignment="1">
      <alignment vertical="center" wrapText="1"/>
    </xf>
    <xf numFmtId="44" fontId="7" fillId="2" borderId="7" xfId="0" applyNumberFormat="1" applyFont="1" applyFill="1" applyBorder="1" applyAlignment="1">
      <alignment vertical="center" wrapText="1"/>
    </xf>
    <xf numFmtId="0" fontId="9" fillId="0" borderId="3" xfId="0" applyFont="1" applyBorder="1" applyAlignment="1">
      <alignment horizontal="left" vertical="center" wrapText="1"/>
    </xf>
    <xf numFmtId="0" fontId="6" fillId="6" borderId="24" xfId="0" applyFont="1" applyFill="1" applyBorder="1" applyAlignment="1">
      <alignment horizontal="center" vertical="center" wrapText="1"/>
    </xf>
    <xf numFmtId="0" fontId="9" fillId="0" borderId="2" xfId="0" applyFont="1" applyBorder="1" applyAlignment="1">
      <alignment wrapText="1"/>
    </xf>
    <xf numFmtId="2" fontId="9" fillId="0" borderId="2" xfId="0" applyNumberFormat="1" applyFont="1" applyBorder="1" applyAlignment="1">
      <alignment horizontal="center" vertical="center"/>
    </xf>
    <xf numFmtId="44" fontId="9" fillId="0" borderId="2" xfId="0" applyNumberFormat="1" applyFont="1" applyBorder="1" applyAlignment="1">
      <alignment horizontal="center" vertical="center" wrapText="1"/>
    </xf>
    <xf numFmtId="2" fontId="9" fillId="0" borderId="7" xfId="0" applyNumberFormat="1" applyFont="1" applyBorder="1" applyAlignment="1">
      <alignment horizontal="center" vertical="center"/>
    </xf>
    <xf numFmtId="0" fontId="6" fillId="6" borderId="2" xfId="0" applyFont="1" applyFill="1" applyBorder="1" applyAlignment="1">
      <alignment horizontal="left" vertical="center" wrapText="1"/>
    </xf>
    <xf numFmtId="0" fontId="8" fillId="4" borderId="2" xfId="0" applyFont="1" applyFill="1" applyBorder="1" applyAlignment="1">
      <alignment horizontal="left" vertical="center" wrapText="1"/>
    </xf>
    <xf numFmtId="0" fontId="6" fillId="6" borderId="3" xfId="0" applyFont="1" applyFill="1" applyBorder="1" applyAlignment="1">
      <alignment horizontal="left" vertical="center" wrapText="1"/>
    </xf>
    <xf numFmtId="0" fontId="6" fillId="6" borderId="4"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5" borderId="2" xfId="0" applyFont="1" applyFill="1" applyBorder="1" applyAlignment="1">
      <alignment horizontal="left" vertical="center" wrapText="1"/>
    </xf>
    <xf numFmtId="0" fontId="0" fillId="0" borderId="16" xfId="0" applyBorder="1" applyAlignment="1">
      <alignment horizontal="center" wrapText="1"/>
    </xf>
    <xf numFmtId="0" fontId="0" fillId="0" borderId="17" xfId="0" applyBorder="1" applyAlignment="1">
      <alignment horizontal="center" wrapText="1"/>
    </xf>
    <xf numFmtId="0" fontId="6" fillId="6" borderId="11" xfId="0" applyFont="1" applyFill="1" applyBorder="1" applyAlignment="1">
      <alignment horizontal="left" vertical="center" wrapText="1"/>
    </xf>
    <xf numFmtId="0" fontId="6" fillId="6" borderId="12" xfId="0" applyFont="1" applyFill="1" applyBorder="1" applyAlignment="1">
      <alignment horizontal="left" vertical="center" wrapText="1"/>
    </xf>
    <xf numFmtId="0" fontId="6" fillId="6" borderId="6"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10" fillId="4" borderId="4" xfId="0" applyFont="1" applyFill="1" applyBorder="1" applyAlignment="1">
      <alignment horizontal="left" vertical="center" wrapText="1"/>
    </xf>
    <xf numFmtId="0" fontId="10" fillId="4" borderId="5" xfId="0" applyFont="1" applyFill="1" applyBorder="1" applyAlignment="1">
      <alignment horizontal="left" vertical="center" wrapText="1"/>
    </xf>
    <xf numFmtId="0" fontId="6" fillId="5" borderId="3" xfId="0" applyFont="1" applyFill="1" applyBorder="1" applyAlignment="1">
      <alignment horizontal="left" vertical="center" wrapText="1"/>
    </xf>
    <xf numFmtId="0" fontId="6" fillId="5" borderId="4" xfId="0" applyFont="1" applyFill="1" applyBorder="1" applyAlignment="1">
      <alignment horizontal="left" vertical="center" wrapText="1"/>
    </xf>
    <xf numFmtId="0" fontId="6" fillId="5" borderId="5" xfId="0" applyFont="1" applyFill="1" applyBorder="1" applyAlignment="1">
      <alignment horizontal="left" vertical="center" wrapText="1"/>
    </xf>
    <xf numFmtId="0" fontId="6" fillId="6" borderId="13" xfId="0" applyFont="1" applyFill="1" applyBorder="1" applyAlignment="1">
      <alignment horizontal="left" vertical="center" wrapText="1"/>
    </xf>
    <xf numFmtId="0" fontId="6" fillId="6" borderId="14" xfId="0" applyFont="1" applyFill="1" applyBorder="1" applyAlignment="1">
      <alignment horizontal="left" vertical="center" wrapText="1"/>
    </xf>
    <xf numFmtId="0" fontId="6" fillId="6" borderId="8" xfId="0" applyFont="1" applyFill="1" applyBorder="1" applyAlignment="1">
      <alignment horizontal="left"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15" fillId="2" borderId="1" xfId="0" applyFont="1" applyFill="1" applyBorder="1" applyAlignment="1">
      <alignment horizontal="center" vertical="center"/>
    </xf>
    <xf numFmtId="0" fontId="15" fillId="2" borderId="0" xfId="0" applyFont="1" applyFill="1" applyAlignment="1">
      <alignment horizontal="center" vertical="center"/>
    </xf>
    <xf numFmtId="0" fontId="3" fillId="2" borderId="1" xfId="0" applyFont="1" applyFill="1" applyBorder="1" applyAlignment="1">
      <alignment horizontal="center" vertical="center"/>
    </xf>
    <xf numFmtId="0" fontId="3" fillId="2" borderId="0" xfId="0" applyFont="1" applyFill="1" applyAlignment="1">
      <alignment horizontal="center" vertical="center"/>
    </xf>
    <xf numFmtId="0" fontId="5" fillId="2" borderId="1" xfId="0" applyFont="1" applyFill="1" applyBorder="1" applyAlignment="1">
      <alignment horizontal="center" vertical="center" wrapText="1"/>
    </xf>
    <xf numFmtId="0" fontId="5" fillId="2" borderId="0" xfId="0" applyFont="1" applyFill="1" applyAlignment="1">
      <alignment horizontal="center" vertical="center" wrapText="1"/>
    </xf>
    <xf numFmtId="0" fontId="8" fillId="4" borderId="3" xfId="0" applyFont="1" applyFill="1" applyBorder="1" applyAlignment="1">
      <alignment horizontal="left" vertical="center" wrapText="1"/>
    </xf>
    <xf numFmtId="0" fontId="8" fillId="4" borderId="4" xfId="0" applyFont="1" applyFill="1" applyBorder="1" applyAlignment="1">
      <alignment horizontal="left" vertical="center" wrapText="1"/>
    </xf>
    <xf numFmtId="0" fontId="8" fillId="4" borderId="5" xfId="0" applyFont="1" applyFill="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44" fontId="0" fillId="0" borderId="16" xfId="0" applyNumberFormat="1" applyBorder="1" applyAlignment="1">
      <alignment horizontal="center"/>
    </xf>
    <xf numFmtId="44" fontId="0" fillId="0" borderId="17" xfId="0" applyNumberFormat="1" applyBorder="1" applyAlignment="1">
      <alignment horizontal="center"/>
    </xf>
    <xf numFmtId="44" fontId="0" fillId="0" borderId="18" xfId="0" applyNumberFormat="1" applyBorder="1" applyAlignment="1">
      <alignment horizontal="center"/>
    </xf>
    <xf numFmtId="0" fontId="8" fillId="4" borderId="13" xfId="0" applyFont="1" applyFill="1" applyBorder="1" applyAlignment="1">
      <alignment horizontal="left" vertical="center" wrapText="1"/>
    </xf>
    <xf numFmtId="0" fontId="8" fillId="4" borderId="14" xfId="0" applyFont="1" applyFill="1" applyBorder="1" applyAlignment="1">
      <alignment horizontal="left" vertical="center" wrapText="1"/>
    </xf>
    <xf numFmtId="0" fontId="8" fillId="4" borderId="8" xfId="0" applyFont="1" applyFill="1" applyBorder="1" applyAlignment="1">
      <alignment horizontal="left" vertical="center" wrapText="1"/>
    </xf>
    <xf numFmtId="0" fontId="0" fillId="0" borderId="23" xfId="0" applyBorder="1" applyAlignment="1">
      <alignment horizontal="center" wrapText="1"/>
    </xf>
    <xf numFmtId="0" fontId="0" fillId="0" borderId="25" xfId="0" applyBorder="1" applyAlignment="1">
      <alignment horizontal="center" wrapText="1"/>
    </xf>
    <xf numFmtId="0" fontId="14" fillId="4" borderId="3" xfId="0" applyFont="1" applyFill="1" applyBorder="1" applyAlignment="1">
      <alignment horizontal="left" wrapText="1"/>
    </xf>
    <xf numFmtId="0" fontId="14" fillId="4" borderId="4" xfId="0" applyFont="1" applyFill="1" applyBorder="1" applyAlignment="1">
      <alignment horizontal="left" wrapText="1"/>
    </xf>
    <xf numFmtId="0" fontId="14" fillId="4" borderId="5" xfId="0" applyFont="1" applyFill="1" applyBorder="1" applyAlignment="1">
      <alignment horizontal="left" wrapText="1"/>
    </xf>
    <xf numFmtId="0" fontId="13" fillId="4" borderId="3" xfId="0" applyFont="1" applyFill="1" applyBorder="1" applyAlignment="1">
      <alignment horizontal="left" wrapText="1"/>
    </xf>
    <xf numFmtId="0" fontId="9" fillId="4" borderId="3" xfId="0" applyFont="1" applyFill="1" applyBorder="1" applyAlignment="1">
      <alignment horizontal="left" vertical="center" wrapText="1"/>
    </xf>
    <xf numFmtId="0" fontId="9" fillId="4" borderId="4" xfId="0" applyFont="1" applyFill="1" applyBorder="1" applyAlignment="1">
      <alignment horizontal="left" vertical="center" wrapText="1"/>
    </xf>
    <xf numFmtId="0" fontId="9" fillId="4" borderId="5" xfId="0" applyFont="1" applyFill="1" applyBorder="1" applyAlignment="1">
      <alignment horizontal="left" vertical="center" wrapText="1"/>
    </xf>
    <xf numFmtId="0" fontId="6" fillId="8" borderId="2" xfId="0" applyFont="1" applyFill="1" applyBorder="1" applyAlignment="1">
      <alignment horizontal="right"/>
    </xf>
    <xf numFmtId="0" fontId="4" fillId="0" borderId="2" xfId="0" applyFont="1" applyBorder="1"/>
    <xf numFmtId="0" fontId="9" fillId="0" borderId="2" xfId="0" applyFont="1" applyBorder="1" applyAlignment="1">
      <alignment horizontal="left" vertical="center" wrapText="1"/>
    </xf>
    <xf numFmtId="167" fontId="19" fillId="0" borderId="2" xfId="0" applyNumberFormat="1" applyFont="1" applyBorder="1" applyAlignment="1">
      <alignment horizontal="center" vertical="center" wrapText="1"/>
    </xf>
    <xf numFmtId="0" fontId="7" fillId="2" borderId="20" xfId="0" applyFont="1" applyFill="1" applyBorder="1" applyAlignment="1">
      <alignment horizontal="left" vertical="center" wrapText="1"/>
    </xf>
    <xf numFmtId="0" fontId="4" fillId="0" borderId="21" xfId="0" applyFont="1" applyBorder="1"/>
    <xf numFmtId="0" fontId="4" fillId="0" borderId="22" xfId="0" applyFont="1" applyBorder="1"/>
    <xf numFmtId="0" fontId="6" fillId="0" borderId="2" xfId="0" applyFont="1" applyBorder="1" applyAlignment="1">
      <alignment horizontal="right"/>
    </xf>
    <xf numFmtId="0" fontId="6" fillId="0" borderId="2" xfId="0" applyFont="1" applyBorder="1" applyAlignment="1">
      <alignment horizontal="right" vertical="center" wrapText="1"/>
    </xf>
  </cellXfs>
  <cellStyles count="10">
    <cellStyle name="Moneda 2" xfId="5" xr:uid="{00000000-0005-0000-0000-000000000000}"/>
    <cellStyle name="Moneda 3" xfId="8" xr:uid="{00000000-0005-0000-0000-000001000000}"/>
    <cellStyle name="Normal" xfId="0" builtinId="0"/>
    <cellStyle name="Normal 2" xfId="4" xr:uid="{00000000-0005-0000-0000-000003000000}"/>
    <cellStyle name="Normal 2 2" xfId="6" xr:uid="{00000000-0005-0000-0000-000004000000}"/>
    <cellStyle name="Normal 3" xfId="2" xr:uid="{00000000-0005-0000-0000-000005000000}"/>
    <cellStyle name="Normal 3 2" xfId="7" xr:uid="{00000000-0005-0000-0000-000006000000}"/>
    <cellStyle name="Normal 3_Presupuesto Diego Holguin V20" xfId="3" xr:uid="{00000000-0005-0000-0000-000007000000}"/>
    <cellStyle name="Normal 4" xfId="9" xr:uid="{00000000-0005-0000-0000-000008000000}"/>
    <cellStyle name="Normal 5" xfId="1"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318"/>
  <sheetViews>
    <sheetView tabSelected="1" view="pageBreakPreview" topLeftCell="A542" zoomScaleNormal="100" zoomScaleSheetLayoutView="100" workbookViewId="0">
      <selection activeCell="E545" sqref="E545"/>
    </sheetView>
  </sheetViews>
  <sheetFormatPr baseColWidth="10" defaultColWidth="14.44140625" defaultRowHeight="15" customHeight="1" x14ac:dyDescent="0.3"/>
  <cols>
    <col min="1" max="1" width="10.6640625" customWidth="1"/>
    <col min="2" max="2" width="71.44140625" customWidth="1"/>
    <col min="3" max="3" width="10.6640625" customWidth="1"/>
    <col min="4" max="4" width="12.44140625" customWidth="1"/>
    <col min="5" max="6" width="11.44140625" customWidth="1"/>
    <col min="7" max="7" width="17.33203125" customWidth="1"/>
    <col min="8" max="20" width="11.44140625" customWidth="1"/>
  </cols>
  <sheetData>
    <row r="1" spans="1:7" ht="15" customHeight="1" x14ac:dyDescent="0.3">
      <c r="A1" s="97" t="s">
        <v>812</v>
      </c>
      <c r="B1" s="98"/>
      <c r="C1" s="98"/>
      <c r="D1" s="98"/>
      <c r="E1" s="98"/>
      <c r="F1" s="98"/>
      <c r="G1" s="98"/>
    </row>
    <row r="2" spans="1:7" ht="22.8" x14ac:dyDescent="0.3">
      <c r="A2" s="99" t="s">
        <v>0</v>
      </c>
      <c r="B2" s="100"/>
      <c r="C2" s="100"/>
      <c r="D2" s="100"/>
      <c r="E2" s="100"/>
      <c r="F2" s="100"/>
      <c r="G2" s="100"/>
    </row>
    <row r="3" spans="1:7" ht="14.4" customHeight="1" x14ac:dyDescent="0.3">
      <c r="A3" s="101" t="s">
        <v>1</v>
      </c>
      <c r="B3" s="102"/>
      <c r="C3" s="102"/>
      <c r="D3" s="102"/>
      <c r="E3" s="102"/>
      <c r="F3" s="102"/>
      <c r="G3" s="102"/>
    </row>
    <row r="4" spans="1:7" ht="14.4" customHeight="1" x14ac:dyDescent="0.3">
      <c r="A4" s="101" t="s">
        <v>2</v>
      </c>
      <c r="B4" s="102"/>
      <c r="C4" s="102"/>
      <c r="D4" s="102"/>
      <c r="E4" s="102"/>
      <c r="F4" s="102"/>
      <c r="G4" s="102"/>
    </row>
    <row r="5" spans="1:7" ht="14.4" customHeight="1" x14ac:dyDescent="0.3">
      <c r="A5" s="101" t="s">
        <v>3</v>
      </c>
      <c r="B5" s="102"/>
      <c r="C5" s="102"/>
      <c r="D5" s="102"/>
      <c r="E5" s="102"/>
      <c r="F5" s="102"/>
      <c r="G5" s="102"/>
    </row>
    <row r="6" spans="1:7" ht="26.4" x14ac:dyDescent="0.3">
      <c r="A6" s="1" t="s">
        <v>4</v>
      </c>
      <c r="B6" s="1" t="s">
        <v>5</v>
      </c>
      <c r="C6" s="1" t="s">
        <v>6</v>
      </c>
      <c r="D6" s="2" t="s">
        <v>7</v>
      </c>
      <c r="E6" s="1" t="s">
        <v>369</v>
      </c>
      <c r="F6" s="1" t="s">
        <v>370</v>
      </c>
      <c r="G6" s="1" t="s">
        <v>371</v>
      </c>
    </row>
    <row r="7" spans="1:7" ht="14.4" x14ac:dyDescent="0.3">
      <c r="A7" s="3">
        <v>1</v>
      </c>
      <c r="B7" s="17" t="s">
        <v>8</v>
      </c>
      <c r="C7" s="18"/>
      <c r="D7" s="18"/>
      <c r="E7" s="18"/>
      <c r="F7" s="18"/>
      <c r="G7" s="37"/>
    </row>
    <row r="8" spans="1:7" ht="14.4" x14ac:dyDescent="0.3">
      <c r="A8" s="4">
        <v>1.1000000000000001</v>
      </c>
      <c r="B8" s="103" t="s">
        <v>9</v>
      </c>
      <c r="C8" s="104"/>
      <c r="D8" s="104"/>
      <c r="E8" s="104"/>
      <c r="F8" s="104"/>
      <c r="G8" s="105"/>
    </row>
    <row r="9" spans="1:7" ht="26.4" x14ac:dyDescent="0.3">
      <c r="A9" s="5" t="s">
        <v>10</v>
      </c>
      <c r="B9" s="6" t="s">
        <v>11</v>
      </c>
      <c r="C9" s="7" t="s">
        <v>12</v>
      </c>
      <c r="D9" s="8">
        <v>62</v>
      </c>
      <c r="E9" s="29"/>
      <c r="F9" s="29"/>
      <c r="G9" s="109"/>
    </row>
    <row r="10" spans="1:7" ht="14.4" x14ac:dyDescent="0.3">
      <c r="A10" s="5" t="s">
        <v>13</v>
      </c>
      <c r="B10" s="6" t="s">
        <v>14</v>
      </c>
      <c r="C10" s="7" t="s">
        <v>12</v>
      </c>
      <c r="D10" s="8">
        <v>14</v>
      </c>
      <c r="E10" s="29"/>
      <c r="F10" s="29"/>
      <c r="G10" s="110"/>
    </row>
    <row r="11" spans="1:7" ht="14.4" x14ac:dyDescent="0.3">
      <c r="A11" s="5" t="s">
        <v>15</v>
      </c>
      <c r="B11" s="6" t="s">
        <v>16</v>
      </c>
      <c r="C11" s="7" t="s">
        <v>12</v>
      </c>
      <c r="D11" s="8">
        <v>17</v>
      </c>
      <c r="E11" s="29"/>
      <c r="F11" s="29"/>
      <c r="G11" s="110"/>
    </row>
    <row r="12" spans="1:7" ht="14.4" x14ac:dyDescent="0.3">
      <c r="A12" s="5" t="s">
        <v>17</v>
      </c>
      <c r="B12" s="6" t="s">
        <v>18</v>
      </c>
      <c r="C12" s="7" t="s">
        <v>12</v>
      </c>
      <c r="D12" s="8">
        <v>37</v>
      </c>
      <c r="E12" s="29"/>
      <c r="F12" s="29"/>
      <c r="G12" s="110"/>
    </row>
    <row r="13" spans="1:7" ht="14.4" x14ac:dyDescent="0.3">
      <c r="A13" s="5" t="s">
        <v>19</v>
      </c>
      <c r="B13" s="6" t="s">
        <v>20</v>
      </c>
      <c r="C13" s="7" t="s">
        <v>12</v>
      </c>
      <c r="D13" s="8">
        <v>50</v>
      </c>
      <c r="E13" s="29"/>
      <c r="F13" s="29"/>
      <c r="G13" s="110"/>
    </row>
    <row r="14" spans="1:7" ht="14.4" x14ac:dyDescent="0.3">
      <c r="A14" s="5" t="s">
        <v>21</v>
      </c>
      <c r="B14" s="6" t="s">
        <v>22</v>
      </c>
      <c r="C14" s="7" t="s">
        <v>12</v>
      </c>
      <c r="D14" s="8">
        <v>18</v>
      </c>
      <c r="E14" s="29"/>
      <c r="F14" s="29"/>
      <c r="G14" s="110"/>
    </row>
    <row r="15" spans="1:7" ht="26.4" x14ac:dyDescent="0.3">
      <c r="A15" s="5" t="s">
        <v>23</v>
      </c>
      <c r="B15" s="6" t="s">
        <v>24</v>
      </c>
      <c r="C15" s="7" t="s">
        <v>12</v>
      </c>
      <c r="D15" s="8">
        <v>22</v>
      </c>
      <c r="E15" s="29"/>
      <c r="F15" s="29"/>
      <c r="G15" s="110"/>
    </row>
    <row r="16" spans="1:7" ht="14.4" x14ac:dyDescent="0.3">
      <c r="A16" s="5" t="s">
        <v>25</v>
      </c>
      <c r="B16" s="6" t="s">
        <v>26</v>
      </c>
      <c r="C16" s="7" t="s">
        <v>12</v>
      </c>
      <c r="D16" s="8">
        <f>105+30+16</f>
        <v>151</v>
      </c>
      <c r="E16" s="29"/>
      <c r="F16" s="29" t="s">
        <v>807</v>
      </c>
      <c r="G16" s="111"/>
    </row>
    <row r="17" spans="1:11" ht="14.4" x14ac:dyDescent="0.3">
      <c r="A17" s="4">
        <v>1.2</v>
      </c>
      <c r="B17" s="103" t="s">
        <v>27</v>
      </c>
      <c r="C17" s="104"/>
      <c r="D17" s="104"/>
      <c r="E17" s="104"/>
      <c r="F17" s="104"/>
      <c r="G17" s="105"/>
    </row>
    <row r="18" spans="1:11" ht="26.4" x14ac:dyDescent="0.3">
      <c r="A18" s="5" t="s">
        <v>28</v>
      </c>
      <c r="B18" s="6" t="s">
        <v>29</v>
      </c>
      <c r="C18" s="7" t="s">
        <v>30</v>
      </c>
      <c r="D18" s="8">
        <v>7</v>
      </c>
      <c r="E18" s="19"/>
      <c r="F18" s="29"/>
      <c r="G18" s="19"/>
    </row>
    <row r="19" spans="1:11" ht="144.75" customHeight="1" x14ac:dyDescent="0.3">
      <c r="A19" s="5"/>
      <c r="B19" s="106" t="s">
        <v>31</v>
      </c>
      <c r="C19" s="107"/>
      <c r="D19" s="107"/>
      <c r="E19" s="107"/>
      <c r="F19" s="107"/>
      <c r="G19" s="108"/>
    </row>
    <row r="20" spans="1:11" ht="14.4" x14ac:dyDescent="0.3">
      <c r="A20" s="3">
        <v>2</v>
      </c>
      <c r="B20" s="17" t="s">
        <v>32</v>
      </c>
      <c r="C20" s="18"/>
      <c r="D20" s="18"/>
      <c r="E20" s="18"/>
      <c r="F20" s="18"/>
      <c r="G20" s="37"/>
    </row>
    <row r="21" spans="1:11" ht="14.4" x14ac:dyDescent="0.3">
      <c r="A21" s="9">
        <v>2.1</v>
      </c>
      <c r="B21" s="86" t="s">
        <v>33</v>
      </c>
      <c r="C21" s="87"/>
      <c r="D21" s="87"/>
      <c r="E21" s="87"/>
      <c r="F21" s="87"/>
      <c r="G21" s="88"/>
    </row>
    <row r="22" spans="1:11" ht="14.4" x14ac:dyDescent="0.3">
      <c r="A22" s="9" t="s">
        <v>34</v>
      </c>
      <c r="B22" s="86" t="s">
        <v>509</v>
      </c>
      <c r="C22" s="87"/>
      <c r="D22" s="87"/>
      <c r="E22" s="87"/>
      <c r="F22" s="87"/>
      <c r="G22" s="88"/>
    </row>
    <row r="23" spans="1:11" ht="30.75" customHeight="1" x14ac:dyDescent="0.3">
      <c r="A23" s="10" t="s">
        <v>35</v>
      </c>
      <c r="B23" s="80" t="s">
        <v>36</v>
      </c>
      <c r="C23" s="80"/>
      <c r="D23" s="80"/>
      <c r="E23" s="80"/>
      <c r="F23" s="80"/>
      <c r="G23" s="95"/>
    </row>
    <row r="24" spans="1:11" ht="14.4" x14ac:dyDescent="0.3">
      <c r="A24" s="11" t="s">
        <v>38</v>
      </c>
      <c r="B24" s="75" t="s">
        <v>39</v>
      </c>
      <c r="C24" s="75"/>
      <c r="D24" s="75"/>
      <c r="E24" s="75"/>
      <c r="F24" s="75"/>
      <c r="G24" s="96"/>
    </row>
    <row r="25" spans="1:11" ht="145.19999999999999" x14ac:dyDescent="0.3">
      <c r="A25" s="5" t="s">
        <v>40</v>
      </c>
      <c r="B25" s="12" t="s">
        <v>402</v>
      </c>
      <c r="C25" s="13" t="s">
        <v>12</v>
      </c>
      <c r="D25" s="8">
        <v>200</v>
      </c>
      <c r="E25" s="20"/>
      <c r="F25" s="19"/>
      <c r="G25" s="96"/>
    </row>
    <row r="26" spans="1:11" ht="52.8" x14ac:dyDescent="0.3">
      <c r="A26" s="5" t="s">
        <v>42</v>
      </c>
      <c r="B26" s="12" t="s">
        <v>372</v>
      </c>
      <c r="C26" s="7" t="s">
        <v>44</v>
      </c>
      <c r="D26" s="8">
        <v>29</v>
      </c>
      <c r="E26" s="20"/>
      <c r="F26" s="19"/>
      <c r="G26" s="96"/>
    </row>
    <row r="27" spans="1:11" ht="14.4" x14ac:dyDescent="0.3">
      <c r="A27" s="11" t="s">
        <v>45</v>
      </c>
      <c r="B27" s="75" t="s">
        <v>46</v>
      </c>
      <c r="C27" s="75"/>
      <c r="D27" s="75"/>
      <c r="E27" s="75"/>
      <c r="F27" s="75"/>
      <c r="G27" s="96"/>
    </row>
    <row r="28" spans="1:11" ht="39.6" x14ac:dyDescent="0.3">
      <c r="A28" s="5" t="s">
        <v>47</v>
      </c>
      <c r="B28" s="12" t="s">
        <v>373</v>
      </c>
      <c r="C28" s="7" t="s">
        <v>44</v>
      </c>
      <c r="D28" s="8">
        <f>4*3</f>
        <v>12</v>
      </c>
      <c r="E28" s="20"/>
      <c r="F28" s="19"/>
      <c r="G28" s="96"/>
    </row>
    <row r="29" spans="1:11" ht="14.4" x14ac:dyDescent="0.3">
      <c r="A29" s="11" t="s">
        <v>49</v>
      </c>
      <c r="B29" s="77" t="s">
        <v>50</v>
      </c>
      <c r="C29" s="78"/>
      <c r="D29" s="78"/>
      <c r="E29" s="78"/>
      <c r="F29" s="79"/>
      <c r="G29" s="96"/>
    </row>
    <row r="30" spans="1:11" ht="26.4" x14ac:dyDescent="0.3">
      <c r="A30" s="5" t="s">
        <v>51</v>
      </c>
      <c r="B30" s="12" t="s">
        <v>375</v>
      </c>
      <c r="C30" s="7" t="s">
        <v>12</v>
      </c>
      <c r="D30" s="8">
        <v>429</v>
      </c>
      <c r="E30" s="20"/>
      <c r="F30" s="19"/>
      <c r="G30" s="96"/>
    </row>
    <row r="31" spans="1:11" ht="14.4" x14ac:dyDescent="0.3">
      <c r="A31" s="5" t="s">
        <v>52</v>
      </c>
      <c r="B31" s="12" t="s">
        <v>376</v>
      </c>
      <c r="C31" s="7" t="s">
        <v>12</v>
      </c>
      <c r="D31" s="8">
        <v>429</v>
      </c>
      <c r="E31" s="20"/>
      <c r="F31" s="19"/>
      <c r="G31" s="96"/>
    </row>
    <row r="32" spans="1:11" ht="39.6" x14ac:dyDescent="0.3">
      <c r="A32" s="5" t="s">
        <v>53</v>
      </c>
      <c r="B32" s="12" t="s">
        <v>377</v>
      </c>
      <c r="C32" s="7" t="s">
        <v>12</v>
      </c>
      <c r="D32" s="8">
        <v>136</v>
      </c>
      <c r="E32" s="20"/>
      <c r="F32" s="19"/>
      <c r="G32" s="96"/>
      <c r="K32" s="22"/>
    </row>
    <row r="33" spans="1:11" ht="39.6" x14ac:dyDescent="0.3">
      <c r="A33" s="5" t="s">
        <v>374</v>
      </c>
      <c r="B33" s="12" t="s">
        <v>378</v>
      </c>
      <c r="C33" s="7" t="s">
        <v>12</v>
      </c>
      <c r="D33" s="8">
        <v>119</v>
      </c>
      <c r="E33" s="20"/>
      <c r="F33" s="19"/>
      <c r="G33" s="96"/>
      <c r="K33" s="22"/>
    </row>
    <row r="34" spans="1:11" ht="39.6" x14ac:dyDescent="0.3">
      <c r="A34" s="5" t="s">
        <v>380</v>
      </c>
      <c r="B34" s="12" t="s">
        <v>379</v>
      </c>
      <c r="C34" s="7" t="s">
        <v>12</v>
      </c>
      <c r="D34" s="8">
        <v>174</v>
      </c>
      <c r="E34" s="20"/>
      <c r="F34" s="19"/>
      <c r="G34" s="96"/>
      <c r="K34" s="22"/>
    </row>
    <row r="35" spans="1:11" ht="14.4" x14ac:dyDescent="0.3">
      <c r="A35" s="5" t="s">
        <v>416</v>
      </c>
      <c r="B35" s="16" t="s">
        <v>414</v>
      </c>
      <c r="C35" s="7" t="s">
        <v>12</v>
      </c>
      <c r="D35" s="8">
        <v>21</v>
      </c>
      <c r="E35" s="20"/>
      <c r="F35" s="19"/>
      <c r="G35" s="96"/>
      <c r="K35" s="22"/>
    </row>
    <row r="36" spans="1:11" ht="14.4" x14ac:dyDescent="0.3">
      <c r="A36" s="11" t="s">
        <v>54</v>
      </c>
      <c r="B36" s="77" t="s">
        <v>55</v>
      </c>
      <c r="C36" s="78"/>
      <c r="D36" s="78"/>
      <c r="E36" s="78"/>
      <c r="F36" s="79"/>
      <c r="G36" s="96"/>
    </row>
    <row r="37" spans="1:11" ht="79.2" x14ac:dyDescent="0.3">
      <c r="A37" s="5" t="s">
        <v>56</v>
      </c>
      <c r="B37" s="12" t="s">
        <v>381</v>
      </c>
      <c r="C37" s="7" t="s">
        <v>12</v>
      </c>
      <c r="D37" s="8">
        <v>46</v>
      </c>
      <c r="E37" s="20"/>
      <c r="F37" s="19"/>
      <c r="G37" s="96"/>
    </row>
    <row r="38" spans="1:11" ht="52.8" x14ac:dyDescent="0.3">
      <c r="A38" s="5" t="s">
        <v>57</v>
      </c>
      <c r="B38" s="12" t="s">
        <v>58</v>
      </c>
      <c r="C38" s="7" t="s">
        <v>59</v>
      </c>
      <c r="D38" s="8">
        <v>3</v>
      </c>
      <c r="E38" s="20"/>
      <c r="F38" s="19"/>
      <c r="G38" s="96"/>
    </row>
    <row r="39" spans="1:11" ht="14.4" x14ac:dyDescent="0.3">
      <c r="A39" s="11" t="s">
        <v>60</v>
      </c>
      <c r="B39" s="77" t="s">
        <v>61</v>
      </c>
      <c r="C39" s="78"/>
      <c r="D39" s="78"/>
      <c r="E39" s="78"/>
      <c r="F39" s="79"/>
      <c r="G39" s="96"/>
    </row>
    <row r="40" spans="1:11" ht="26.4" x14ac:dyDescent="0.3">
      <c r="A40" s="5" t="s">
        <v>62</v>
      </c>
      <c r="B40" s="12" t="s">
        <v>382</v>
      </c>
      <c r="C40" s="7" t="s">
        <v>12</v>
      </c>
      <c r="D40" s="8">
        <v>176</v>
      </c>
      <c r="E40" s="20"/>
      <c r="F40" s="19"/>
      <c r="G40" s="96"/>
    </row>
    <row r="41" spans="1:11" ht="26.4" x14ac:dyDescent="0.3">
      <c r="A41" s="5" t="s">
        <v>64</v>
      </c>
      <c r="B41" s="12" t="s">
        <v>383</v>
      </c>
      <c r="C41" s="7" t="s">
        <v>44</v>
      </c>
      <c r="D41" s="8">
        <v>114</v>
      </c>
      <c r="E41" s="20"/>
      <c r="F41" s="19"/>
      <c r="G41" s="96"/>
    </row>
    <row r="42" spans="1:11" ht="14.4" x14ac:dyDescent="0.3">
      <c r="A42" s="11" t="s">
        <v>66</v>
      </c>
      <c r="B42" s="77" t="s">
        <v>67</v>
      </c>
      <c r="C42" s="78"/>
      <c r="D42" s="78"/>
      <c r="E42" s="78"/>
      <c r="F42" s="79"/>
      <c r="G42" s="96"/>
    </row>
    <row r="43" spans="1:11" ht="66" x14ac:dyDescent="0.3">
      <c r="A43" s="5" t="s">
        <v>68</v>
      </c>
      <c r="B43" s="6" t="s">
        <v>384</v>
      </c>
      <c r="C43" s="7" t="s">
        <v>59</v>
      </c>
      <c r="D43" s="8">
        <f>8*3</f>
        <v>24</v>
      </c>
      <c r="E43" s="20"/>
      <c r="F43" s="19"/>
      <c r="G43" s="96"/>
    </row>
    <row r="44" spans="1:11" ht="66" x14ac:dyDescent="0.3">
      <c r="A44" s="5" t="s">
        <v>70</v>
      </c>
      <c r="B44" s="6" t="s">
        <v>385</v>
      </c>
      <c r="C44" s="7" t="s">
        <v>59</v>
      </c>
      <c r="D44" s="8">
        <v>3</v>
      </c>
      <c r="E44" s="20"/>
      <c r="F44" s="19"/>
      <c r="G44" s="96"/>
    </row>
    <row r="45" spans="1:11" ht="52.8" x14ac:dyDescent="0.3">
      <c r="A45" s="5" t="s">
        <v>71</v>
      </c>
      <c r="B45" s="6" t="s">
        <v>386</v>
      </c>
      <c r="C45" s="7" t="s">
        <v>59</v>
      </c>
      <c r="D45" s="8">
        <v>4</v>
      </c>
      <c r="E45" s="20"/>
      <c r="F45" s="19"/>
      <c r="G45" s="96"/>
    </row>
    <row r="46" spans="1:11" ht="66" x14ac:dyDescent="0.3">
      <c r="A46" s="5" t="s">
        <v>72</v>
      </c>
      <c r="B46" s="6" t="s">
        <v>387</v>
      </c>
      <c r="C46" s="7" t="s">
        <v>59</v>
      </c>
      <c r="D46" s="8">
        <f>4*3</f>
        <v>12</v>
      </c>
      <c r="E46" s="20"/>
      <c r="F46" s="19"/>
      <c r="G46" s="96"/>
    </row>
    <row r="47" spans="1:11" ht="52.8" x14ac:dyDescent="0.3">
      <c r="A47" s="5" t="s">
        <v>73</v>
      </c>
      <c r="B47" s="6" t="s">
        <v>388</v>
      </c>
      <c r="C47" s="7" t="s">
        <v>59</v>
      </c>
      <c r="D47" s="8">
        <f>2*3</f>
        <v>6</v>
      </c>
      <c r="E47" s="20"/>
      <c r="F47" s="19"/>
      <c r="G47" s="96"/>
    </row>
    <row r="48" spans="1:11" ht="52.8" x14ac:dyDescent="0.3">
      <c r="A48" s="5" t="s">
        <v>74</v>
      </c>
      <c r="B48" s="6" t="s">
        <v>389</v>
      </c>
      <c r="C48" s="7" t="s">
        <v>59</v>
      </c>
      <c r="D48" s="8">
        <v>5</v>
      </c>
      <c r="E48" s="20"/>
      <c r="F48" s="19"/>
      <c r="G48" s="96"/>
    </row>
    <row r="49" spans="1:7" ht="52.8" x14ac:dyDescent="0.3">
      <c r="A49" s="5" t="s">
        <v>75</v>
      </c>
      <c r="B49" s="12" t="s">
        <v>78</v>
      </c>
      <c r="C49" s="7" t="s">
        <v>59</v>
      </c>
      <c r="D49" s="8">
        <v>2</v>
      </c>
      <c r="E49" s="20"/>
      <c r="F49" s="19"/>
      <c r="G49" s="96"/>
    </row>
    <row r="50" spans="1:7" ht="14.4" x14ac:dyDescent="0.3">
      <c r="A50" s="5" t="s">
        <v>77</v>
      </c>
      <c r="B50" s="12" t="s">
        <v>80</v>
      </c>
      <c r="C50" s="7" t="s">
        <v>37</v>
      </c>
      <c r="D50" s="8">
        <v>1</v>
      </c>
      <c r="E50" s="20"/>
      <c r="F50" s="19"/>
      <c r="G50" s="96"/>
    </row>
    <row r="51" spans="1:7" ht="39.6" x14ac:dyDescent="0.3">
      <c r="A51" s="5" t="s">
        <v>79</v>
      </c>
      <c r="B51" s="12" t="s">
        <v>390</v>
      </c>
      <c r="C51" s="7" t="s">
        <v>59</v>
      </c>
      <c r="D51" s="8">
        <v>1</v>
      </c>
      <c r="E51" s="20"/>
      <c r="F51" s="19"/>
      <c r="G51" s="96"/>
    </row>
    <row r="52" spans="1:7" ht="14.4" x14ac:dyDescent="0.3">
      <c r="A52" s="11" t="s">
        <v>81</v>
      </c>
      <c r="B52" s="77" t="s">
        <v>82</v>
      </c>
      <c r="C52" s="78"/>
      <c r="D52" s="78"/>
      <c r="E52" s="78"/>
      <c r="F52" s="79"/>
      <c r="G52" s="96"/>
    </row>
    <row r="53" spans="1:7" ht="14.4" x14ac:dyDescent="0.3">
      <c r="A53" s="5" t="s">
        <v>83</v>
      </c>
      <c r="B53" s="12" t="s">
        <v>391</v>
      </c>
      <c r="C53" s="13" t="s">
        <v>392</v>
      </c>
      <c r="D53" s="8">
        <v>150</v>
      </c>
      <c r="E53" s="20"/>
      <c r="F53" s="19"/>
      <c r="G53" s="96"/>
    </row>
    <row r="54" spans="1:7" ht="27" x14ac:dyDescent="0.3">
      <c r="A54" s="5" t="s">
        <v>84</v>
      </c>
      <c r="B54" s="23" t="s">
        <v>393</v>
      </c>
      <c r="C54" s="7" t="s">
        <v>59</v>
      </c>
      <c r="D54" s="8">
        <v>3</v>
      </c>
      <c r="E54" s="20"/>
      <c r="F54" s="19"/>
      <c r="G54" s="96"/>
    </row>
    <row r="55" spans="1:7" ht="14.4" x14ac:dyDescent="0.3">
      <c r="A55" s="5" t="s">
        <v>85</v>
      </c>
      <c r="B55" s="24" t="s">
        <v>86</v>
      </c>
      <c r="C55" s="13" t="s">
        <v>392</v>
      </c>
      <c r="D55" s="8">
        <v>58.8</v>
      </c>
      <c r="E55" s="20"/>
      <c r="F55" s="19"/>
      <c r="G55" s="96"/>
    </row>
    <row r="56" spans="1:7" ht="14.4" x14ac:dyDescent="0.3">
      <c r="A56" s="5" t="s">
        <v>87</v>
      </c>
      <c r="B56" s="12" t="s">
        <v>88</v>
      </c>
      <c r="C56" s="7" t="s">
        <v>89</v>
      </c>
      <c r="D56" s="8">
        <v>1</v>
      </c>
      <c r="E56" s="20"/>
      <c r="F56" s="19"/>
      <c r="G56" s="96"/>
    </row>
    <row r="57" spans="1:7" ht="14.4" x14ac:dyDescent="0.3">
      <c r="A57" s="11" t="s">
        <v>90</v>
      </c>
      <c r="B57" s="77" t="s">
        <v>395</v>
      </c>
      <c r="C57" s="78"/>
      <c r="D57" s="78"/>
      <c r="E57" s="78"/>
      <c r="F57" s="79"/>
      <c r="G57" s="96"/>
    </row>
    <row r="58" spans="1:7" ht="26.4" x14ac:dyDescent="0.3">
      <c r="A58" s="5" t="s">
        <v>92</v>
      </c>
      <c r="B58" s="6" t="s">
        <v>394</v>
      </c>
      <c r="C58" s="7" t="s">
        <v>59</v>
      </c>
      <c r="D58" s="8">
        <v>3</v>
      </c>
      <c r="E58" s="20"/>
      <c r="F58" s="19"/>
      <c r="G58" s="96"/>
    </row>
    <row r="59" spans="1:7" ht="14.4" x14ac:dyDescent="0.3">
      <c r="A59" s="10" t="s">
        <v>93</v>
      </c>
      <c r="B59" s="89" t="s">
        <v>417</v>
      </c>
      <c r="C59" s="90"/>
      <c r="D59" s="90"/>
      <c r="E59" s="90"/>
      <c r="F59" s="90"/>
      <c r="G59" s="96"/>
    </row>
    <row r="60" spans="1:7" ht="14.4" x14ac:dyDescent="0.3">
      <c r="A60" s="11" t="s">
        <v>95</v>
      </c>
      <c r="B60" s="75" t="s">
        <v>39</v>
      </c>
      <c r="C60" s="75"/>
      <c r="D60" s="75"/>
      <c r="E60" s="75"/>
      <c r="F60" s="75"/>
      <c r="G60" s="96"/>
    </row>
    <row r="61" spans="1:7" ht="79.2" x14ac:dyDescent="0.3">
      <c r="A61" s="30" t="s">
        <v>96</v>
      </c>
      <c r="B61" s="12" t="s">
        <v>418</v>
      </c>
      <c r="C61" s="13" t="s">
        <v>12</v>
      </c>
      <c r="D61" s="31">
        <v>7.35</v>
      </c>
      <c r="E61" s="32"/>
      <c r="F61" s="32"/>
      <c r="G61" s="96"/>
    </row>
    <row r="62" spans="1:7" ht="52.8" x14ac:dyDescent="0.3">
      <c r="A62" s="30" t="s">
        <v>97</v>
      </c>
      <c r="B62" s="12" t="s">
        <v>419</v>
      </c>
      <c r="C62" s="7" t="s">
        <v>44</v>
      </c>
      <c r="D62" s="31">
        <v>3.4</v>
      </c>
      <c r="E62" s="32"/>
      <c r="F62" s="32"/>
      <c r="G62" s="96"/>
    </row>
    <row r="63" spans="1:7" ht="14.4" x14ac:dyDescent="0.3">
      <c r="A63" s="11" t="s">
        <v>98</v>
      </c>
      <c r="B63" s="75" t="s">
        <v>46</v>
      </c>
      <c r="C63" s="75"/>
      <c r="D63" s="75"/>
      <c r="E63" s="75"/>
      <c r="F63" s="75"/>
      <c r="G63" s="96"/>
    </row>
    <row r="64" spans="1:7" ht="52.8" x14ac:dyDescent="0.3">
      <c r="A64" s="30" t="s">
        <v>99</v>
      </c>
      <c r="B64" s="12" t="s">
        <v>420</v>
      </c>
      <c r="C64" s="7" t="s">
        <v>44</v>
      </c>
      <c r="D64" s="31">
        <v>3</v>
      </c>
      <c r="E64" s="32"/>
      <c r="F64" s="32"/>
      <c r="G64" s="96"/>
    </row>
    <row r="65" spans="1:7" ht="14.4" x14ac:dyDescent="0.3">
      <c r="A65" s="11" t="s">
        <v>100</v>
      </c>
      <c r="B65" s="75" t="s">
        <v>50</v>
      </c>
      <c r="C65" s="75"/>
      <c r="D65" s="75"/>
      <c r="E65" s="75"/>
      <c r="F65" s="75"/>
      <c r="G65" s="96"/>
    </row>
    <row r="66" spans="1:7" ht="26.4" x14ac:dyDescent="0.3">
      <c r="A66" s="30" t="s">
        <v>101</v>
      </c>
      <c r="B66" s="12" t="s">
        <v>396</v>
      </c>
      <c r="C66" s="7" t="s">
        <v>12</v>
      </c>
      <c r="D66" s="31">
        <v>42</v>
      </c>
      <c r="E66" s="32"/>
      <c r="F66" s="32"/>
      <c r="G66" s="96"/>
    </row>
    <row r="67" spans="1:7" ht="14.4" x14ac:dyDescent="0.3">
      <c r="A67" s="30" t="s">
        <v>102</v>
      </c>
      <c r="B67" s="12" t="s">
        <v>376</v>
      </c>
      <c r="C67" s="7" t="s">
        <v>12</v>
      </c>
      <c r="D67" s="31">
        <v>42</v>
      </c>
      <c r="E67" s="32"/>
      <c r="F67" s="32"/>
      <c r="G67" s="96"/>
    </row>
    <row r="68" spans="1:7" ht="39.6" x14ac:dyDescent="0.3">
      <c r="A68" s="30" t="s">
        <v>103</v>
      </c>
      <c r="B68" s="6" t="s">
        <v>377</v>
      </c>
      <c r="C68" s="7" t="s">
        <v>12</v>
      </c>
      <c r="D68" s="31">
        <v>15</v>
      </c>
      <c r="E68" s="32"/>
      <c r="F68" s="32"/>
      <c r="G68" s="96"/>
    </row>
    <row r="69" spans="1:7" ht="39.6" x14ac:dyDescent="0.3">
      <c r="A69" s="30" t="s">
        <v>399</v>
      </c>
      <c r="B69" s="6" t="s">
        <v>397</v>
      </c>
      <c r="C69" s="7" t="s">
        <v>12</v>
      </c>
      <c r="D69" s="31">
        <v>13</v>
      </c>
      <c r="E69" s="32"/>
      <c r="F69" s="32"/>
      <c r="G69" s="96"/>
    </row>
    <row r="70" spans="1:7" ht="39.6" x14ac:dyDescent="0.3">
      <c r="A70" s="30" t="s">
        <v>400</v>
      </c>
      <c r="B70" s="6" t="s">
        <v>398</v>
      </c>
      <c r="C70" s="7" t="s">
        <v>12</v>
      </c>
      <c r="D70" s="31">
        <v>15</v>
      </c>
      <c r="E70" s="32"/>
      <c r="F70" s="32"/>
      <c r="G70" s="96"/>
    </row>
    <row r="71" spans="1:7" ht="14.4" x14ac:dyDescent="0.3">
      <c r="A71" s="11" t="s">
        <v>104</v>
      </c>
      <c r="B71" s="75" t="s">
        <v>55</v>
      </c>
      <c r="C71" s="75"/>
      <c r="D71" s="75"/>
      <c r="E71" s="75"/>
      <c r="F71" s="75"/>
      <c r="G71" s="96"/>
    </row>
    <row r="72" spans="1:7" ht="105.6" x14ac:dyDescent="0.3">
      <c r="A72" s="30" t="s">
        <v>105</v>
      </c>
      <c r="B72" s="6" t="s">
        <v>401</v>
      </c>
      <c r="C72" s="7" t="s">
        <v>12</v>
      </c>
      <c r="D72" s="31">
        <v>1.1000000000000001</v>
      </c>
      <c r="E72" s="32"/>
      <c r="F72" s="32"/>
      <c r="G72" s="96"/>
    </row>
    <row r="73" spans="1:7" ht="52.8" x14ac:dyDescent="0.3">
      <c r="A73" s="30" t="s">
        <v>106</v>
      </c>
      <c r="B73" s="12" t="s">
        <v>58</v>
      </c>
      <c r="C73" s="33" t="s">
        <v>59</v>
      </c>
      <c r="D73" s="31">
        <v>1</v>
      </c>
      <c r="E73" s="32"/>
      <c r="F73" s="32"/>
      <c r="G73" s="96"/>
    </row>
    <row r="74" spans="1:7" ht="14.4" x14ac:dyDescent="0.3">
      <c r="A74" s="11" t="s">
        <v>108</v>
      </c>
      <c r="B74" s="75" t="s">
        <v>61</v>
      </c>
      <c r="C74" s="75"/>
      <c r="D74" s="75"/>
      <c r="E74" s="75"/>
      <c r="F74" s="75"/>
      <c r="G74" s="96"/>
    </row>
    <row r="75" spans="1:7" ht="26.4" x14ac:dyDescent="0.3">
      <c r="A75" s="30" t="s">
        <v>109</v>
      </c>
      <c r="B75" s="25" t="s">
        <v>382</v>
      </c>
      <c r="C75" s="7" t="s">
        <v>12</v>
      </c>
      <c r="D75" s="31">
        <v>3</v>
      </c>
      <c r="E75" s="32"/>
      <c r="F75" s="32"/>
      <c r="G75" s="96"/>
    </row>
    <row r="76" spans="1:7" ht="26.4" x14ac:dyDescent="0.3">
      <c r="A76" s="30" t="s">
        <v>110</v>
      </c>
      <c r="B76" s="25" t="s">
        <v>421</v>
      </c>
      <c r="C76" s="7" t="s">
        <v>12</v>
      </c>
      <c r="D76" s="31">
        <v>1.5</v>
      </c>
      <c r="E76" s="32"/>
      <c r="F76" s="32"/>
      <c r="G76" s="96"/>
    </row>
    <row r="77" spans="1:7" ht="52.8" x14ac:dyDescent="0.3">
      <c r="A77" s="30" t="s">
        <v>481</v>
      </c>
      <c r="B77" s="25" t="s">
        <v>422</v>
      </c>
      <c r="C77" s="7" t="s">
        <v>12</v>
      </c>
      <c r="D77" s="31">
        <f>3.5*2</f>
        <v>7</v>
      </c>
      <c r="E77" s="32"/>
      <c r="F77" s="32"/>
      <c r="G77" s="96"/>
    </row>
    <row r="78" spans="1:7" ht="14.4" x14ac:dyDescent="0.3">
      <c r="A78" s="30" t="s">
        <v>482</v>
      </c>
      <c r="B78" s="25" t="s">
        <v>427</v>
      </c>
      <c r="C78" s="7" t="s">
        <v>44</v>
      </c>
      <c r="D78" s="31">
        <v>9</v>
      </c>
      <c r="E78" s="32"/>
      <c r="F78" s="32"/>
      <c r="G78" s="96"/>
    </row>
    <row r="79" spans="1:7" ht="14.4" x14ac:dyDescent="0.3">
      <c r="A79" s="11" t="s">
        <v>111</v>
      </c>
      <c r="B79" s="75" t="s">
        <v>67</v>
      </c>
      <c r="C79" s="75"/>
      <c r="D79" s="75"/>
      <c r="E79" s="75"/>
      <c r="F79" s="75"/>
      <c r="G79" s="96"/>
    </row>
    <row r="80" spans="1:7" ht="52.8" x14ac:dyDescent="0.3">
      <c r="A80" s="30" t="s">
        <v>112</v>
      </c>
      <c r="B80" s="12" t="s">
        <v>78</v>
      </c>
      <c r="C80" s="7" t="s">
        <v>59</v>
      </c>
      <c r="D80" s="31">
        <v>1</v>
      </c>
      <c r="E80" s="32"/>
      <c r="F80" s="32"/>
      <c r="G80" s="96"/>
    </row>
    <row r="81" spans="1:7" ht="66" x14ac:dyDescent="0.3">
      <c r="A81" s="30" t="s">
        <v>113</v>
      </c>
      <c r="B81" s="12" t="s">
        <v>76</v>
      </c>
      <c r="C81" s="7" t="s">
        <v>59</v>
      </c>
      <c r="D81" s="31">
        <v>1</v>
      </c>
      <c r="E81" s="32"/>
      <c r="F81" s="32"/>
      <c r="G81" s="96"/>
    </row>
    <row r="82" spans="1:7" ht="14.4" x14ac:dyDescent="0.3">
      <c r="A82" s="11" t="s">
        <v>115</v>
      </c>
      <c r="B82" s="75" t="s">
        <v>252</v>
      </c>
      <c r="C82" s="75"/>
      <c r="D82" s="75"/>
      <c r="E82" s="75"/>
      <c r="F82" s="75"/>
      <c r="G82" s="96"/>
    </row>
    <row r="83" spans="1:7" ht="39.6" x14ac:dyDescent="0.3">
      <c r="A83" s="30" t="s">
        <v>116</v>
      </c>
      <c r="B83" s="35" t="s">
        <v>428</v>
      </c>
      <c r="C83" s="7" t="s">
        <v>59</v>
      </c>
      <c r="D83" s="31">
        <v>1</v>
      </c>
      <c r="E83" s="32"/>
      <c r="F83" s="32"/>
      <c r="G83" s="96"/>
    </row>
    <row r="84" spans="1:7" ht="14.4" x14ac:dyDescent="0.3">
      <c r="A84" s="30" t="s">
        <v>117</v>
      </c>
      <c r="B84" s="35" t="s">
        <v>597</v>
      </c>
      <c r="C84" s="7" t="s">
        <v>59</v>
      </c>
      <c r="D84" s="31">
        <v>1</v>
      </c>
      <c r="E84" s="32"/>
      <c r="F84" s="32"/>
      <c r="G84" s="96"/>
    </row>
    <row r="85" spans="1:7" ht="14.4" x14ac:dyDescent="0.3">
      <c r="A85" s="30" t="s">
        <v>118</v>
      </c>
      <c r="B85" s="35" t="s">
        <v>253</v>
      </c>
      <c r="C85" s="7" t="s">
        <v>59</v>
      </c>
      <c r="D85" s="31">
        <v>1</v>
      </c>
      <c r="E85" s="32"/>
      <c r="F85" s="32"/>
      <c r="G85" s="96"/>
    </row>
    <row r="86" spans="1:7" ht="14.4" x14ac:dyDescent="0.3">
      <c r="A86" s="30" t="s">
        <v>119</v>
      </c>
      <c r="B86" s="36" t="s">
        <v>426</v>
      </c>
      <c r="C86" s="34" t="s">
        <v>30</v>
      </c>
      <c r="D86" s="31">
        <v>1</v>
      </c>
      <c r="E86" s="32"/>
      <c r="F86" s="32"/>
      <c r="G86" s="96"/>
    </row>
    <row r="87" spans="1:7" ht="26.25" customHeight="1" x14ac:dyDescent="0.3">
      <c r="A87" s="10" t="s">
        <v>479</v>
      </c>
      <c r="B87" s="89" t="s">
        <v>94</v>
      </c>
      <c r="C87" s="90"/>
      <c r="D87" s="90"/>
      <c r="E87" s="90"/>
      <c r="F87" s="90"/>
      <c r="G87" s="96"/>
    </row>
    <row r="88" spans="1:7" ht="14.4" x14ac:dyDescent="0.3">
      <c r="A88" s="11" t="s">
        <v>483</v>
      </c>
      <c r="B88" s="77" t="s">
        <v>39</v>
      </c>
      <c r="C88" s="78"/>
      <c r="D88" s="78"/>
      <c r="E88" s="78"/>
      <c r="F88" s="79"/>
      <c r="G88" s="96"/>
    </row>
    <row r="89" spans="1:7" ht="92.4" x14ac:dyDescent="0.3">
      <c r="A89" s="5" t="s">
        <v>490</v>
      </c>
      <c r="B89" s="12" t="s">
        <v>41</v>
      </c>
      <c r="C89" s="13" t="s">
        <v>12</v>
      </c>
      <c r="D89" s="8">
        <v>28</v>
      </c>
      <c r="E89" s="20"/>
      <c r="F89" s="19"/>
      <c r="G89" s="96"/>
    </row>
    <row r="90" spans="1:7" ht="52.8" x14ac:dyDescent="0.3">
      <c r="A90" s="5" t="s">
        <v>491</v>
      </c>
      <c r="B90" s="12" t="s">
        <v>43</v>
      </c>
      <c r="C90" s="7" t="s">
        <v>44</v>
      </c>
      <c r="D90" s="8">
        <v>3.4</v>
      </c>
      <c r="E90" s="20"/>
      <c r="F90" s="19"/>
      <c r="G90" s="96"/>
    </row>
    <row r="91" spans="1:7" ht="14.4" x14ac:dyDescent="0.3">
      <c r="A91" s="11" t="s">
        <v>484</v>
      </c>
      <c r="B91" s="77" t="s">
        <v>46</v>
      </c>
      <c r="C91" s="78"/>
      <c r="D91" s="78"/>
      <c r="E91" s="78"/>
      <c r="F91" s="79"/>
      <c r="G91" s="96"/>
    </row>
    <row r="92" spans="1:7" ht="52.8" x14ac:dyDescent="0.3">
      <c r="A92" s="5" t="s">
        <v>492</v>
      </c>
      <c r="B92" s="12" t="s">
        <v>48</v>
      </c>
      <c r="C92" s="7" t="s">
        <v>44</v>
      </c>
      <c r="D92" s="8">
        <v>3</v>
      </c>
      <c r="E92" s="20"/>
      <c r="F92" s="19"/>
      <c r="G92" s="96"/>
    </row>
    <row r="93" spans="1:7" ht="14.4" x14ac:dyDescent="0.3">
      <c r="A93" s="11" t="s">
        <v>485</v>
      </c>
      <c r="B93" s="77" t="s">
        <v>50</v>
      </c>
      <c r="C93" s="78"/>
      <c r="D93" s="78"/>
      <c r="E93" s="78"/>
      <c r="F93" s="79"/>
      <c r="G93" s="96"/>
    </row>
    <row r="94" spans="1:7" ht="26.4" x14ac:dyDescent="0.3">
      <c r="A94" s="5" t="s">
        <v>493</v>
      </c>
      <c r="B94" s="12" t="s">
        <v>396</v>
      </c>
      <c r="C94" s="7" t="s">
        <v>12</v>
      </c>
      <c r="D94" s="8">
        <v>26</v>
      </c>
      <c r="E94" s="20"/>
      <c r="F94" s="19"/>
      <c r="G94" s="96"/>
    </row>
    <row r="95" spans="1:7" ht="14.4" x14ac:dyDescent="0.3">
      <c r="A95" s="5" t="s">
        <v>494</v>
      </c>
      <c r="B95" s="12" t="s">
        <v>376</v>
      </c>
      <c r="C95" s="7" t="s">
        <v>12</v>
      </c>
      <c r="D95" s="8">
        <v>26</v>
      </c>
      <c r="E95" s="20"/>
      <c r="F95" s="19"/>
      <c r="G95" s="96"/>
    </row>
    <row r="96" spans="1:7" ht="39.6" x14ac:dyDescent="0.3">
      <c r="A96" s="5" t="s">
        <v>495</v>
      </c>
      <c r="B96" s="6" t="s">
        <v>377</v>
      </c>
      <c r="C96" s="7" t="s">
        <v>12</v>
      </c>
      <c r="D96" s="8">
        <v>27</v>
      </c>
      <c r="E96" s="20"/>
      <c r="F96" s="19"/>
      <c r="G96" s="96"/>
    </row>
    <row r="97" spans="1:7" ht="39.6" x14ac:dyDescent="0.3">
      <c r="A97" s="5" t="s">
        <v>496</v>
      </c>
      <c r="B97" s="6" t="s">
        <v>397</v>
      </c>
      <c r="C97" s="7" t="s">
        <v>12</v>
      </c>
      <c r="D97" s="8">
        <v>25</v>
      </c>
      <c r="E97" s="20"/>
      <c r="F97" s="19"/>
      <c r="G97" s="96"/>
    </row>
    <row r="98" spans="1:7" ht="39.6" x14ac:dyDescent="0.3">
      <c r="A98" s="5" t="s">
        <v>497</v>
      </c>
      <c r="B98" s="6" t="s">
        <v>398</v>
      </c>
      <c r="C98" s="7" t="s">
        <v>12</v>
      </c>
      <c r="D98" s="8">
        <v>27</v>
      </c>
      <c r="E98" s="20"/>
      <c r="F98" s="19"/>
      <c r="G98" s="96"/>
    </row>
    <row r="99" spans="1:7" ht="14.4" x14ac:dyDescent="0.3">
      <c r="A99" s="11" t="s">
        <v>486</v>
      </c>
      <c r="B99" s="77" t="s">
        <v>55</v>
      </c>
      <c r="C99" s="78"/>
      <c r="D99" s="78"/>
      <c r="E99" s="78"/>
      <c r="F99" s="79"/>
      <c r="G99" s="96"/>
    </row>
    <row r="100" spans="1:7" ht="105.6" x14ac:dyDescent="0.3">
      <c r="A100" s="5" t="s">
        <v>498</v>
      </c>
      <c r="B100" s="6" t="s">
        <v>401</v>
      </c>
      <c r="C100" s="7" t="s">
        <v>12</v>
      </c>
      <c r="D100" s="8">
        <v>4.2</v>
      </c>
      <c r="E100" s="20"/>
      <c r="F100" s="19"/>
      <c r="G100" s="96"/>
    </row>
    <row r="101" spans="1:7" ht="39.6" x14ac:dyDescent="0.3">
      <c r="A101" s="5" t="s">
        <v>499</v>
      </c>
      <c r="B101" s="12" t="s">
        <v>107</v>
      </c>
      <c r="C101" s="7" t="s">
        <v>59</v>
      </c>
      <c r="D101" s="8">
        <v>1</v>
      </c>
      <c r="E101" s="20"/>
      <c r="F101" s="19"/>
      <c r="G101" s="96"/>
    </row>
    <row r="102" spans="1:7" ht="14.4" x14ac:dyDescent="0.3">
      <c r="A102" s="11" t="s">
        <v>487</v>
      </c>
      <c r="B102" s="77" t="s">
        <v>61</v>
      </c>
      <c r="C102" s="78"/>
      <c r="D102" s="78"/>
      <c r="E102" s="78"/>
      <c r="F102" s="79"/>
      <c r="G102" s="96"/>
    </row>
    <row r="103" spans="1:7" ht="26.4" x14ac:dyDescent="0.3">
      <c r="A103" s="5" t="s">
        <v>500</v>
      </c>
      <c r="B103" s="25" t="s">
        <v>382</v>
      </c>
      <c r="C103" s="7" t="s">
        <v>12</v>
      </c>
      <c r="D103" s="8">
        <v>16.5</v>
      </c>
      <c r="E103" s="20"/>
      <c r="F103" s="19"/>
      <c r="G103" s="96"/>
    </row>
    <row r="104" spans="1:7" ht="26.4" x14ac:dyDescent="0.3">
      <c r="A104" s="5" t="s">
        <v>501</v>
      </c>
      <c r="B104" s="25" t="s">
        <v>65</v>
      </c>
      <c r="C104" s="7" t="s">
        <v>44</v>
      </c>
      <c r="D104" s="8">
        <v>17</v>
      </c>
      <c r="E104" s="20"/>
      <c r="F104" s="19"/>
      <c r="G104" s="96"/>
    </row>
    <row r="105" spans="1:7" ht="14.4" x14ac:dyDescent="0.3">
      <c r="A105" s="11" t="s">
        <v>488</v>
      </c>
      <c r="B105" s="77" t="s">
        <v>67</v>
      </c>
      <c r="C105" s="78"/>
      <c r="D105" s="78"/>
      <c r="E105" s="78"/>
      <c r="F105" s="79"/>
      <c r="G105" s="96"/>
    </row>
    <row r="106" spans="1:7" ht="105.6" x14ac:dyDescent="0.3">
      <c r="A106" s="5" t="s">
        <v>502</v>
      </c>
      <c r="B106" s="12" t="s">
        <v>69</v>
      </c>
      <c r="C106" s="7" t="s">
        <v>59</v>
      </c>
      <c r="D106" s="8">
        <v>2</v>
      </c>
      <c r="E106" s="20"/>
      <c r="F106" s="19"/>
      <c r="G106" s="96"/>
    </row>
    <row r="107" spans="1:7" ht="52.8" x14ac:dyDescent="0.3">
      <c r="A107" s="5" t="s">
        <v>503</v>
      </c>
      <c r="B107" s="12" t="s">
        <v>78</v>
      </c>
      <c r="C107" s="7" t="s">
        <v>59</v>
      </c>
      <c r="D107" s="8">
        <v>1</v>
      </c>
      <c r="E107" s="20"/>
      <c r="F107" s="19"/>
      <c r="G107" s="96"/>
    </row>
    <row r="108" spans="1:7" ht="26.4" x14ac:dyDescent="0.3">
      <c r="A108" s="5" t="s">
        <v>504</v>
      </c>
      <c r="B108" s="12" t="s">
        <v>114</v>
      </c>
      <c r="C108" s="7" t="s">
        <v>59</v>
      </c>
      <c r="D108" s="8">
        <v>1</v>
      </c>
      <c r="E108" s="20"/>
      <c r="F108" s="19"/>
      <c r="G108" s="96"/>
    </row>
    <row r="109" spans="1:7" ht="14.4" x14ac:dyDescent="0.3">
      <c r="A109" s="11" t="s">
        <v>489</v>
      </c>
      <c r="B109" s="77" t="s">
        <v>82</v>
      </c>
      <c r="C109" s="78"/>
      <c r="D109" s="78"/>
      <c r="E109" s="78"/>
      <c r="F109" s="79"/>
      <c r="G109" s="96"/>
    </row>
    <row r="110" spans="1:7" ht="14.4" x14ac:dyDescent="0.3">
      <c r="A110" s="5" t="s">
        <v>505</v>
      </c>
      <c r="B110" s="12" t="s">
        <v>391</v>
      </c>
      <c r="C110" s="13" t="s">
        <v>12</v>
      </c>
      <c r="D110" s="8">
        <v>16.5</v>
      </c>
      <c r="E110" s="20"/>
      <c r="F110" s="19"/>
      <c r="G110" s="96"/>
    </row>
    <row r="111" spans="1:7" ht="26.4" x14ac:dyDescent="0.3">
      <c r="A111" s="5" t="s">
        <v>506</v>
      </c>
      <c r="B111" s="6" t="s">
        <v>393</v>
      </c>
      <c r="C111" s="7" t="s">
        <v>59</v>
      </c>
      <c r="D111" s="8">
        <v>1</v>
      </c>
      <c r="E111" s="20"/>
      <c r="F111" s="19"/>
      <c r="G111" s="96"/>
    </row>
    <row r="112" spans="1:7" ht="14.4" x14ac:dyDescent="0.3">
      <c r="A112" s="5" t="s">
        <v>507</v>
      </c>
      <c r="B112" s="26" t="s">
        <v>86</v>
      </c>
      <c r="C112" s="13" t="s">
        <v>12</v>
      </c>
      <c r="D112" s="8">
        <v>4.2</v>
      </c>
      <c r="E112" s="20"/>
      <c r="F112" s="19"/>
      <c r="G112" s="96"/>
    </row>
    <row r="113" spans="1:7" ht="14.4" x14ac:dyDescent="0.3">
      <c r="A113" s="5" t="s">
        <v>508</v>
      </c>
      <c r="B113" s="12" t="s">
        <v>88</v>
      </c>
      <c r="C113" s="7" t="s">
        <v>89</v>
      </c>
      <c r="D113" s="8">
        <v>1</v>
      </c>
      <c r="E113" s="20"/>
      <c r="F113" s="19"/>
      <c r="G113" s="96"/>
    </row>
    <row r="114" spans="1:7" ht="14.4" x14ac:dyDescent="0.3">
      <c r="A114" s="9">
        <v>2.2000000000000002</v>
      </c>
      <c r="B114" s="86" t="s">
        <v>120</v>
      </c>
      <c r="C114" s="87"/>
      <c r="D114" s="87"/>
      <c r="E114" s="87"/>
      <c r="F114" s="88"/>
      <c r="G114" s="96"/>
    </row>
    <row r="115" spans="1:7" ht="14.4" x14ac:dyDescent="0.3">
      <c r="A115" s="9" t="s">
        <v>121</v>
      </c>
      <c r="B115" s="86" t="s">
        <v>122</v>
      </c>
      <c r="C115" s="87"/>
      <c r="D115" s="87"/>
      <c r="E115" s="87"/>
      <c r="F115" s="88"/>
      <c r="G115" s="96"/>
    </row>
    <row r="116" spans="1:7" ht="26.4" customHeight="1" x14ac:dyDescent="0.3">
      <c r="A116" s="10" t="s">
        <v>123</v>
      </c>
      <c r="B116" s="89" t="s">
        <v>124</v>
      </c>
      <c r="C116" s="90"/>
      <c r="D116" s="90"/>
      <c r="E116" s="90"/>
      <c r="F116" s="91"/>
      <c r="G116" s="96"/>
    </row>
    <row r="117" spans="1:7" ht="14.4" x14ac:dyDescent="0.3">
      <c r="A117" s="11" t="s">
        <v>125</v>
      </c>
      <c r="B117" s="77" t="s">
        <v>39</v>
      </c>
      <c r="C117" s="78"/>
      <c r="D117" s="78"/>
      <c r="E117" s="78"/>
      <c r="F117" s="79"/>
      <c r="G117" s="96"/>
    </row>
    <row r="118" spans="1:7" ht="145.19999999999999" x14ac:dyDescent="0.3">
      <c r="A118" s="5" t="s">
        <v>126</v>
      </c>
      <c r="B118" s="12" t="s">
        <v>402</v>
      </c>
      <c r="C118" s="13" t="s">
        <v>12</v>
      </c>
      <c r="D118" s="8">
        <v>57</v>
      </c>
      <c r="E118" s="20"/>
      <c r="F118" s="19"/>
      <c r="G118" s="96"/>
    </row>
    <row r="119" spans="1:7" ht="39.6" x14ac:dyDescent="0.3">
      <c r="A119" s="5" t="s">
        <v>127</v>
      </c>
      <c r="B119" s="12" t="s">
        <v>403</v>
      </c>
      <c r="C119" s="7" t="s">
        <v>44</v>
      </c>
      <c r="D119" s="8">
        <v>7.1</v>
      </c>
      <c r="E119" s="20"/>
      <c r="F119" s="19"/>
      <c r="G119" s="96"/>
    </row>
    <row r="120" spans="1:7" ht="14.4" x14ac:dyDescent="0.3">
      <c r="A120" s="11" t="s">
        <v>128</v>
      </c>
      <c r="B120" s="77" t="s">
        <v>46</v>
      </c>
      <c r="C120" s="78"/>
      <c r="D120" s="78"/>
      <c r="E120" s="78"/>
      <c r="F120" s="79"/>
      <c r="G120" s="96"/>
    </row>
    <row r="121" spans="1:7" ht="39.6" x14ac:dyDescent="0.3">
      <c r="A121" s="5" t="s">
        <v>129</v>
      </c>
      <c r="B121" s="12" t="s">
        <v>373</v>
      </c>
      <c r="C121" s="7" t="s">
        <v>44</v>
      </c>
      <c r="D121" s="8">
        <f>6*2</f>
        <v>12</v>
      </c>
      <c r="E121" s="20"/>
      <c r="F121" s="19"/>
      <c r="G121" s="96"/>
    </row>
    <row r="122" spans="1:7" ht="14.4" x14ac:dyDescent="0.3">
      <c r="A122" s="11" t="s">
        <v>130</v>
      </c>
      <c r="B122" s="77" t="s">
        <v>50</v>
      </c>
      <c r="C122" s="78"/>
      <c r="D122" s="78"/>
      <c r="E122" s="78"/>
      <c r="F122" s="79"/>
      <c r="G122" s="96"/>
    </row>
    <row r="123" spans="1:7" ht="26.4" x14ac:dyDescent="0.3">
      <c r="A123" s="5" t="s">
        <v>131</v>
      </c>
      <c r="B123" s="12" t="s">
        <v>396</v>
      </c>
      <c r="C123" s="7" t="s">
        <v>12</v>
      </c>
      <c r="D123" s="8">
        <v>147</v>
      </c>
      <c r="E123" s="20"/>
      <c r="F123" s="19"/>
      <c r="G123" s="96"/>
    </row>
    <row r="124" spans="1:7" ht="14.4" x14ac:dyDescent="0.3">
      <c r="A124" s="5" t="s">
        <v>132</v>
      </c>
      <c r="B124" s="12" t="s">
        <v>376</v>
      </c>
      <c r="C124" s="7" t="s">
        <v>12</v>
      </c>
      <c r="D124" s="8">
        <v>147</v>
      </c>
      <c r="E124" s="20"/>
      <c r="F124" s="19"/>
      <c r="G124" s="96"/>
    </row>
    <row r="125" spans="1:7" ht="39.6" x14ac:dyDescent="0.3">
      <c r="A125" s="5" t="s">
        <v>133</v>
      </c>
      <c r="B125" s="6" t="s">
        <v>377</v>
      </c>
      <c r="C125" s="7" t="s">
        <v>12</v>
      </c>
      <c r="D125" s="8">
        <v>45</v>
      </c>
      <c r="E125" s="20"/>
      <c r="F125" s="19"/>
      <c r="G125" s="96"/>
    </row>
    <row r="126" spans="1:7" ht="39.6" x14ac:dyDescent="0.3">
      <c r="A126" s="5" t="s">
        <v>404</v>
      </c>
      <c r="B126" s="6" t="s">
        <v>397</v>
      </c>
      <c r="C126" s="7" t="s">
        <v>12</v>
      </c>
      <c r="D126" s="8">
        <v>40</v>
      </c>
      <c r="E126" s="20"/>
      <c r="F126" s="19"/>
      <c r="G126" s="96"/>
    </row>
    <row r="127" spans="1:7" ht="39.6" x14ac:dyDescent="0.3">
      <c r="A127" s="5" t="s">
        <v>405</v>
      </c>
      <c r="B127" s="6" t="s">
        <v>398</v>
      </c>
      <c r="C127" s="7" t="s">
        <v>12</v>
      </c>
      <c r="D127" s="8">
        <v>60.39</v>
      </c>
      <c r="E127" s="20"/>
      <c r="F127" s="19"/>
      <c r="G127" s="96"/>
    </row>
    <row r="128" spans="1:7" ht="14.4" x14ac:dyDescent="0.3">
      <c r="A128" s="11" t="s">
        <v>134</v>
      </c>
      <c r="B128" s="77" t="s">
        <v>55</v>
      </c>
      <c r="C128" s="78"/>
      <c r="D128" s="78"/>
      <c r="E128" s="78"/>
      <c r="F128" s="79"/>
      <c r="G128" s="96"/>
    </row>
    <row r="129" spans="1:7" ht="79.2" x14ac:dyDescent="0.3">
      <c r="A129" s="5" t="s">
        <v>135</v>
      </c>
      <c r="B129" s="12" t="s">
        <v>406</v>
      </c>
      <c r="C129" s="7" t="s">
        <v>12</v>
      </c>
      <c r="D129" s="8">
        <v>16</v>
      </c>
      <c r="E129" s="20"/>
      <c r="F129" s="19"/>
      <c r="G129" s="96"/>
    </row>
    <row r="130" spans="1:7" ht="52.8" x14ac:dyDescent="0.3">
      <c r="A130" s="5" t="s">
        <v>136</v>
      </c>
      <c r="B130" s="12" t="s">
        <v>58</v>
      </c>
      <c r="C130" s="7" t="s">
        <v>59</v>
      </c>
      <c r="D130" s="8">
        <v>1</v>
      </c>
      <c r="E130" s="20"/>
      <c r="F130" s="19"/>
      <c r="G130" s="96"/>
    </row>
    <row r="131" spans="1:7" ht="14.4" x14ac:dyDescent="0.3">
      <c r="A131" s="11" t="s">
        <v>137</v>
      </c>
      <c r="B131" s="83" t="s">
        <v>61</v>
      </c>
      <c r="C131" s="84"/>
      <c r="D131" s="84"/>
      <c r="E131" s="84"/>
      <c r="F131" s="85"/>
      <c r="G131" s="96"/>
    </row>
    <row r="132" spans="1:7" ht="26.4" x14ac:dyDescent="0.3">
      <c r="A132" s="5" t="s">
        <v>138</v>
      </c>
      <c r="B132" s="27" t="s">
        <v>407</v>
      </c>
      <c r="C132" s="7" t="s">
        <v>12</v>
      </c>
      <c r="D132" s="8">
        <v>50</v>
      </c>
      <c r="E132" s="20"/>
      <c r="F132" s="19"/>
      <c r="G132" s="96"/>
    </row>
    <row r="133" spans="1:7" ht="26.4" x14ac:dyDescent="0.3">
      <c r="A133" s="5" t="s">
        <v>139</v>
      </c>
      <c r="B133" s="27" t="s">
        <v>408</v>
      </c>
      <c r="C133" s="7" t="s">
        <v>44</v>
      </c>
      <c r="D133" s="8">
        <v>30</v>
      </c>
      <c r="E133" s="20"/>
      <c r="F133" s="19"/>
      <c r="G133" s="96"/>
    </row>
    <row r="134" spans="1:7" ht="14.4" x14ac:dyDescent="0.3">
      <c r="A134" s="11" t="s">
        <v>140</v>
      </c>
      <c r="B134" s="92" t="s">
        <v>67</v>
      </c>
      <c r="C134" s="93"/>
      <c r="D134" s="93"/>
      <c r="E134" s="93"/>
      <c r="F134" s="94"/>
      <c r="G134" s="96"/>
    </row>
    <row r="135" spans="1:7" ht="66" x14ac:dyDescent="0.3">
      <c r="A135" s="5" t="s">
        <v>141</v>
      </c>
      <c r="B135" s="12" t="s">
        <v>384</v>
      </c>
      <c r="C135" s="7" t="s">
        <v>59</v>
      </c>
      <c r="D135" s="8">
        <v>8</v>
      </c>
      <c r="E135" s="20"/>
      <c r="F135" s="19"/>
      <c r="G135" s="96"/>
    </row>
    <row r="136" spans="1:7" ht="66" x14ac:dyDescent="0.3">
      <c r="A136" s="5" t="s">
        <v>142</v>
      </c>
      <c r="B136" s="12" t="s">
        <v>385</v>
      </c>
      <c r="C136" s="7" t="s">
        <v>59</v>
      </c>
      <c r="D136" s="8">
        <v>1</v>
      </c>
      <c r="E136" s="20"/>
      <c r="F136" s="19"/>
      <c r="G136" s="96"/>
    </row>
    <row r="137" spans="1:7" ht="52.8" x14ac:dyDescent="0.3">
      <c r="A137" s="5" t="s">
        <v>143</v>
      </c>
      <c r="B137" s="12" t="s">
        <v>386</v>
      </c>
      <c r="C137" s="7" t="s">
        <v>59</v>
      </c>
      <c r="D137" s="8">
        <v>1</v>
      </c>
      <c r="E137" s="20"/>
      <c r="F137" s="19"/>
      <c r="G137" s="96"/>
    </row>
    <row r="138" spans="1:7" ht="66" x14ac:dyDescent="0.3">
      <c r="A138" s="5" t="s">
        <v>144</v>
      </c>
      <c r="B138" s="12" t="s">
        <v>387</v>
      </c>
      <c r="C138" s="7" t="s">
        <v>59</v>
      </c>
      <c r="D138" s="8">
        <v>4</v>
      </c>
      <c r="E138" s="20"/>
      <c r="F138" s="19"/>
      <c r="G138" s="96"/>
    </row>
    <row r="139" spans="1:7" ht="92.4" x14ac:dyDescent="0.3">
      <c r="A139" s="5" t="s">
        <v>145</v>
      </c>
      <c r="B139" s="12" t="s">
        <v>413</v>
      </c>
      <c r="C139" s="7" t="s">
        <v>89</v>
      </c>
      <c r="D139" s="8">
        <v>1</v>
      </c>
      <c r="E139" s="20"/>
      <c r="F139" s="19"/>
      <c r="G139" s="96"/>
    </row>
    <row r="140" spans="1:7" ht="14.4" x14ac:dyDescent="0.3">
      <c r="A140" s="11" t="s">
        <v>146</v>
      </c>
      <c r="B140" s="77" t="s">
        <v>82</v>
      </c>
      <c r="C140" s="78"/>
      <c r="D140" s="78"/>
      <c r="E140" s="78"/>
      <c r="F140" s="79"/>
      <c r="G140" s="96"/>
    </row>
    <row r="141" spans="1:7" ht="14.4" x14ac:dyDescent="0.3">
      <c r="A141" s="5" t="s">
        <v>147</v>
      </c>
      <c r="B141" s="12" t="s">
        <v>391</v>
      </c>
      <c r="C141" s="13" t="s">
        <v>12</v>
      </c>
      <c r="D141" s="8">
        <v>50</v>
      </c>
      <c r="E141" s="20"/>
      <c r="F141" s="19"/>
      <c r="G141" s="96"/>
    </row>
    <row r="142" spans="1:7" ht="26.4" x14ac:dyDescent="0.3">
      <c r="A142" s="5" t="s">
        <v>148</v>
      </c>
      <c r="B142" s="28" t="s">
        <v>393</v>
      </c>
      <c r="C142" s="7" t="s">
        <v>59</v>
      </c>
      <c r="D142" s="8">
        <v>1</v>
      </c>
      <c r="E142" s="20"/>
      <c r="F142" s="19"/>
      <c r="G142" s="96"/>
    </row>
    <row r="143" spans="1:7" ht="14.4" x14ac:dyDescent="0.3">
      <c r="A143" s="5" t="s">
        <v>149</v>
      </c>
      <c r="B143" s="6" t="s">
        <v>86</v>
      </c>
      <c r="C143" s="13" t="s">
        <v>12</v>
      </c>
      <c r="D143" s="8">
        <v>16.8</v>
      </c>
      <c r="E143" s="20"/>
      <c r="F143" s="19"/>
      <c r="G143" s="96"/>
    </row>
    <row r="144" spans="1:7" ht="14.4" x14ac:dyDescent="0.3">
      <c r="A144" s="5" t="s">
        <v>150</v>
      </c>
      <c r="B144" s="12" t="s">
        <v>88</v>
      </c>
      <c r="C144" s="7" t="s">
        <v>89</v>
      </c>
      <c r="D144" s="8">
        <v>1</v>
      </c>
      <c r="E144" s="20"/>
      <c r="F144" s="19"/>
      <c r="G144" s="96"/>
    </row>
    <row r="145" spans="1:7" ht="14.4" x14ac:dyDescent="0.3">
      <c r="A145" s="11" t="s">
        <v>151</v>
      </c>
      <c r="B145" s="77" t="s">
        <v>91</v>
      </c>
      <c r="C145" s="78"/>
      <c r="D145" s="78"/>
      <c r="E145" s="78"/>
      <c r="F145" s="79"/>
      <c r="G145" s="96"/>
    </row>
    <row r="146" spans="1:7" ht="26.4" x14ac:dyDescent="0.3">
      <c r="A146" s="5" t="s">
        <v>152</v>
      </c>
      <c r="B146" s="12" t="s">
        <v>394</v>
      </c>
      <c r="C146" s="7" t="s">
        <v>59</v>
      </c>
      <c r="D146" s="8">
        <v>1</v>
      </c>
      <c r="E146" s="20"/>
      <c r="F146" s="19"/>
      <c r="G146" s="96"/>
    </row>
    <row r="147" spans="1:7" ht="18.75" customHeight="1" x14ac:dyDescent="0.3">
      <c r="A147" s="9" t="s">
        <v>153</v>
      </c>
      <c r="B147" s="86" t="s">
        <v>154</v>
      </c>
      <c r="C147" s="87"/>
      <c r="D147" s="87"/>
      <c r="E147" s="87"/>
      <c r="F147" s="88"/>
      <c r="G147" s="96"/>
    </row>
    <row r="148" spans="1:7" ht="26.4" customHeight="1" x14ac:dyDescent="0.3">
      <c r="A148" s="10" t="s">
        <v>155</v>
      </c>
      <c r="B148" s="89" t="s">
        <v>156</v>
      </c>
      <c r="C148" s="90"/>
      <c r="D148" s="90"/>
      <c r="E148" s="90"/>
      <c r="F148" s="91"/>
      <c r="G148" s="96"/>
    </row>
    <row r="149" spans="1:7" ht="14.4" x14ac:dyDescent="0.3">
      <c r="A149" s="11" t="s">
        <v>157</v>
      </c>
      <c r="B149" s="77" t="s">
        <v>39</v>
      </c>
      <c r="C149" s="78"/>
      <c r="D149" s="78"/>
      <c r="E149" s="78"/>
      <c r="F149" s="79"/>
      <c r="G149" s="96"/>
    </row>
    <row r="150" spans="1:7" ht="145.19999999999999" x14ac:dyDescent="0.3">
      <c r="A150" s="5" t="s">
        <v>158</v>
      </c>
      <c r="B150" s="12" t="s">
        <v>402</v>
      </c>
      <c r="C150" s="13" t="s">
        <v>12</v>
      </c>
      <c r="D150" s="8">
        <v>140</v>
      </c>
      <c r="E150" s="20"/>
      <c r="F150" s="19"/>
      <c r="G150" s="96"/>
    </row>
    <row r="151" spans="1:7" ht="39.6" x14ac:dyDescent="0.3">
      <c r="A151" s="5" t="s">
        <v>159</v>
      </c>
      <c r="B151" s="12" t="s">
        <v>403</v>
      </c>
      <c r="C151" s="7" t="s">
        <v>44</v>
      </c>
      <c r="D151" s="8">
        <v>23</v>
      </c>
      <c r="E151" s="20"/>
      <c r="F151" s="19"/>
      <c r="G151" s="96"/>
    </row>
    <row r="152" spans="1:7" ht="14.4" x14ac:dyDescent="0.3">
      <c r="A152" s="11" t="s">
        <v>160</v>
      </c>
      <c r="B152" s="77" t="s">
        <v>46</v>
      </c>
      <c r="C152" s="78"/>
      <c r="D152" s="78"/>
      <c r="E152" s="78"/>
      <c r="F152" s="79"/>
      <c r="G152" s="96"/>
    </row>
    <row r="153" spans="1:7" ht="39.6" x14ac:dyDescent="0.3">
      <c r="A153" s="5" t="s">
        <v>161</v>
      </c>
      <c r="B153" s="12" t="s">
        <v>373</v>
      </c>
      <c r="C153" s="7" t="s">
        <v>44</v>
      </c>
      <c r="D153" s="8">
        <f>2*3</f>
        <v>6</v>
      </c>
      <c r="E153" s="20"/>
      <c r="F153" s="19"/>
      <c r="G153" s="96"/>
    </row>
    <row r="154" spans="1:7" ht="14.4" x14ac:dyDescent="0.3">
      <c r="A154" s="11" t="s">
        <v>162</v>
      </c>
      <c r="B154" s="77" t="s">
        <v>50</v>
      </c>
      <c r="C154" s="78"/>
      <c r="D154" s="78"/>
      <c r="E154" s="78"/>
      <c r="F154" s="79"/>
      <c r="G154" s="96"/>
    </row>
    <row r="155" spans="1:7" ht="26.4" x14ac:dyDescent="0.3">
      <c r="A155" s="5" t="s">
        <v>163</v>
      </c>
      <c r="B155" s="12" t="s">
        <v>396</v>
      </c>
      <c r="C155" s="7" t="s">
        <v>12</v>
      </c>
      <c r="D155" s="8">
        <v>273</v>
      </c>
      <c r="E155" s="20"/>
      <c r="F155" s="19"/>
      <c r="G155" s="96"/>
    </row>
    <row r="156" spans="1:7" ht="14.4" x14ac:dyDescent="0.3">
      <c r="A156" s="5" t="s">
        <v>164</v>
      </c>
      <c r="B156" s="12" t="s">
        <v>376</v>
      </c>
      <c r="C156" s="7" t="s">
        <v>12</v>
      </c>
      <c r="D156" s="8">
        <v>273</v>
      </c>
      <c r="E156" s="20"/>
      <c r="F156" s="19"/>
      <c r="G156" s="96"/>
    </row>
    <row r="157" spans="1:7" ht="39.6" x14ac:dyDescent="0.3">
      <c r="A157" s="5" t="s">
        <v>165</v>
      </c>
      <c r="B157" s="6" t="s">
        <v>377</v>
      </c>
      <c r="C157" s="7" t="s">
        <v>12</v>
      </c>
      <c r="D157" s="8">
        <v>89.6</v>
      </c>
      <c r="E157" s="20"/>
      <c r="F157" s="19"/>
      <c r="G157" s="96"/>
    </row>
    <row r="158" spans="1:7" ht="39.6" x14ac:dyDescent="0.3">
      <c r="A158" s="5" t="s">
        <v>409</v>
      </c>
      <c r="B158" s="6" t="s">
        <v>397</v>
      </c>
      <c r="C158" s="7" t="s">
        <v>12</v>
      </c>
      <c r="D158" s="8">
        <v>78.400000000000006</v>
      </c>
      <c r="E158" s="20"/>
      <c r="F158" s="19"/>
      <c r="G158" s="96"/>
    </row>
    <row r="159" spans="1:7" ht="39.6" x14ac:dyDescent="0.3">
      <c r="A159" s="5" t="s">
        <v>410</v>
      </c>
      <c r="B159" s="6" t="s">
        <v>398</v>
      </c>
      <c r="C159" s="7" t="s">
        <v>12</v>
      </c>
      <c r="D159" s="8">
        <v>105</v>
      </c>
      <c r="E159" s="20"/>
      <c r="F159" s="19"/>
      <c r="G159" s="96"/>
    </row>
    <row r="160" spans="1:7" ht="14.4" x14ac:dyDescent="0.3">
      <c r="A160" s="5" t="s">
        <v>415</v>
      </c>
      <c r="B160" s="16" t="s">
        <v>414</v>
      </c>
      <c r="C160" s="7" t="s">
        <v>12</v>
      </c>
      <c r="D160" s="8">
        <v>21</v>
      </c>
      <c r="E160" s="20"/>
      <c r="F160" s="19"/>
      <c r="G160" s="96"/>
    </row>
    <row r="161" spans="1:7" ht="14.4" x14ac:dyDescent="0.3">
      <c r="A161" s="11" t="s">
        <v>166</v>
      </c>
      <c r="B161" s="77" t="s">
        <v>55</v>
      </c>
      <c r="C161" s="78"/>
      <c r="D161" s="78"/>
      <c r="E161" s="78"/>
      <c r="F161" s="79"/>
      <c r="G161" s="96"/>
    </row>
    <row r="162" spans="1:7" ht="66" x14ac:dyDescent="0.3">
      <c r="A162" s="5" t="s">
        <v>167</v>
      </c>
      <c r="B162" s="27" t="s">
        <v>411</v>
      </c>
      <c r="C162" s="7" t="s">
        <v>12</v>
      </c>
      <c r="D162" s="8">
        <v>31</v>
      </c>
      <c r="E162" s="20"/>
      <c r="F162" s="19"/>
      <c r="G162" s="96"/>
    </row>
    <row r="163" spans="1:7" ht="52.8" x14ac:dyDescent="0.3">
      <c r="A163" s="5" t="s">
        <v>168</v>
      </c>
      <c r="B163" s="27" t="s">
        <v>58</v>
      </c>
      <c r="C163" s="7" t="s">
        <v>59</v>
      </c>
      <c r="D163" s="8">
        <v>2</v>
      </c>
      <c r="E163" s="20"/>
      <c r="F163" s="19"/>
      <c r="G163" s="96"/>
    </row>
    <row r="164" spans="1:7" ht="14.4" x14ac:dyDescent="0.3">
      <c r="A164" s="11" t="s">
        <v>169</v>
      </c>
      <c r="B164" s="77" t="s">
        <v>61</v>
      </c>
      <c r="C164" s="78"/>
      <c r="D164" s="78"/>
      <c r="E164" s="78"/>
      <c r="F164" s="79"/>
      <c r="G164" s="96"/>
    </row>
    <row r="165" spans="1:7" ht="26.4" x14ac:dyDescent="0.3">
      <c r="A165" s="5" t="s">
        <v>170</v>
      </c>
      <c r="B165" s="27" t="s">
        <v>407</v>
      </c>
      <c r="C165" s="7" t="s">
        <v>12</v>
      </c>
      <c r="D165" s="8">
        <v>127</v>
      </c>
      <c r="E165" s="20"/>
      <c r="F165" s="19"/>
      <c r="G165" s="96"/>
    </row>
    <row r="166" spans="1:7" ht="26.4" x14ac:dyDescent="0.3">
      <c r="A166" s="5" t="s">
        <v>171</v>
      </c>
      <c r="B166" s="27" t="s">
        <v>408</v>
      </c>
      <c r="C166" s="7" t="s">
        <v>44</v>
      </c>
      <c r="D166" s="8">
        <v>71</v>
      </c>
      <c r="E166" s="20"/>
      <c r="F166" s="19"/>
      <c r="G166" s="96"/>
    </row>
    <row r="167" spans="1:7" ht="14.4" x14ac:dyDescent="0.3">
      <c r="A167" s="11" t="s">
        <v>172</v>
      </c>
      <c r="B167" s="77" t="s">
        <v>67</v>
      </c>
      <c r="C167" s="78"/>
      <c r="D167" s="78"/>
      <c r="E167" s="78"/>
      <c r="F167" s="79"/>
      <c r="G167" s="96"/>
    </row>
    <row r="168" spans="1:7" ht="66" x14ac:dyDescent="0.3">
      <c r="A168" s="5" t="s">
        <v>173</v>
      </c>
      <c r="B168" s="12" t="s">
        <v>384</v>
      </c>
      <c r="C168" s="7" t="s">
        <v>59</v>
      </c>
      <c r="D168" s="8">
        <f>8*2</f>
        <v>16</v>
      </c>
      <c r="E168" s="20"/>
      <c r="F168" s="19"/>
      <c r="G168" s="96"/>
    </row>
    <row r="169" spans="1:7" ht="66" x14ac:dyDescent="0.3">
      <c r="A169" s="5" t="s">
        <v>174</v>
      </c>
      <c r="B169" s="12" t="s">
        <v>412</v>
      </c>
      <c r="C169" s="7" t="s">
        <v>59</v>
      </c>
      <c r="D169" s="8">
        <v>2</v>
      </c>
      <c r="E169" s="20"/>
      <c r="F169" s="19"/>
      <c r="G169" s="96"/>
    </row>
    <row r="170" spans="1:7" ht="52.8" x14ac:dyDescent="0.3">
      <c r="A170" s="5" t="s">
        <v>175</v>
      </c>
      <c r="B170" s="12" t="s">
        <v>386</v>
      </c>
      <c r="C170" s="7" t="s">
        <v>59</v>
      </c>
      <c r="D170" s="8">
        <v>3</v>
      </c>
      <c r="E170" s="20"/>
      <c r="F170" s="19"/>
      <c r="G170" s="96"/>
    </row>
    <row r="171" spans="1:7" ht="66" x14ac:dyDescent="0.3">
      <c r="A171" s="5" t="s">
        <v>176</v>
      </c>
      <c r="B171" s="12" t="s">
        <v>387</v>
      </c>
      <c r="C171" s="7" t="s">
        <v>59</v>
      </c>
      <c r="D171" s="8">
        <v>8</v>
      </c>
      <c r="E171" s="20"/>
      <c r="F171" s="19"/>
      <c r="G171" s="96"/>
    </row>
    <row r="172" spans="1:7" ht="52.8" x14ac:dyDescent="0.3">
      <c r="A172" s="5" t="s">
        <v>177</v>
      </c>
      <c r="B172" s="12" t="s">
        <v>388</v>
      </c>
      <c r="C172" s="7" t="s">
        <v>59</v>
      </c>
      <c r="D172" s="8">
        <v>4</v>
      </c>
      <c r="E172" s="20"/>
      <c r="F172" s="19"/>
      <c r="G172" s="96"/>
    </row>
    <row r="173" spans="1:7" ht="52.8" x14ac:dyDescent="0.3">
      <c r="A173" s="5" t="s">
        <v>178</v>
      </c>
      <c r="B173" s="12" t="s">
        <v>389</v>
      </c>
      <c r="C173" s="7" t="s">
        <v>59</v>
      </c>
      <c r="D173" s="8">
        <v>2</v>
      </c>
      <c r="E173" s="20"/>
      <c r="F173" s="19"/>
      <c r="G173" s="96"/>
    </row>
    <row r="174" spans="1:7" ht="52.8" x14ac:dyDescent="0.3">
      <c r="A174" s="5" t="s">
        <v>179</v>
      </c>
      <c r="B174" s="12" t="s">
        <v>78</v>
      </c>
      <c r="C174" s="7" t="s">
        <v>59</v>
      </c>
      <c r="D174" s="8">
        <v>1</v>
      </c>
      <c r="E174" s="20"/>
      <c r="F174" s="19"/>
      <c r="G174" s="96"/>
    </row>
    <row r="175" spans="1:7" ht="14.4" x14ac:dyDescent="0.3">
      <c r="A175" s="5" t="s">
        <v>180</v>
      </c>
      <c r="B175" s="12" t="s">
        <v>80</v>
      </c>
      <c r="C175" s="7" t="s">
        <v>37</v>
      </c>
      <c r="D175" s="8">
        <v>1</v>
      </c>
      <c r="E175" s="20"/>
      <c r="F175" s="19"/>
      <c r="G175" s="96"/>
    </row>
    <row r="176" spans="1:7" ht="39.6" x14ac:dyDescent="0.3">
      <c r="A176" s="5" t="s">
        <v>181</v>
      </c>
      <c r="B176" s="12" t="s">
        <v>390</v>
      </c>
      <c r="C176" s="7" t="s">
        <v>59</v>
      </c>
      <c r="D176" s="8">
        <v>1</v>
      </c>
      <c r="E176" s="20"/>
      <c r="F176" s="19"/>
      <c r="G176" s="96"/>
    </row>
    <row r="177" spans="1:7" ht="14.4" x14ac:dyDescent="0.3">
      <c r="A177" s="11" t="s">
        <v>182</v>
      </c>
      <c r="B177" s="77" t="s">
        <v>82</v>
      </c>
      <c r="C177" s="78"/>
      <c r="D177" s="78"/>
      <c r="E177" s="78"/>
      <c r="F177" s="79"/>
      <c r="G177" s="96"/>
    </row>
    <row r="178" spans="1:7" ht="14.4" x14ac:dyDescent="0.3">
      <c r="A178" s="5" t="s">
        <v>183</v>
      </c>
      <c r="B178" s="12" t="s">
        <v>391</v>
      </c>
      <c r="C178" s="13" t="s">
        <v>12</v>
      </c>
      <c r="D178" s="8">
        <v>100</v>
      </c>
      <c r="E178" s="20"/>
      <c r="F178" s="19"/>
      <c r="G178" s="96"/>
    </row>
    <row r="179" spans="1:7" ht="26.4" x14ac:dyDescent="0.3">
      <c r="A179" s="5" t="s">
        <v>184</v>
      </c>
      <c r="B179" s="12" t="s">
        <v>393</v>
      </c>
      <c r="C179" s="7" t="s">
        <v>59</v>
      </c>
      <c r="D179" s="8">
        <v>2</v>
      </c>
      <c r="E179" s="20"/>
      <c r="F179" s="19"/>
      <c r="G179" s="96"/>
    </row>
    <row r="180" spans="1:7" ht="14.4" x14ac:dyDescent="0.3">
      <c r="A180" s="5" t="s">
        <v>185</v>
      </c>
      <c r="B180" s="12" t="s">
        <v>86</v>
      </c>
      <c r="C180" s="13" t="s">
        <v>12</v>
      </c>
      <c r="D180" s="8">
        <v>35</v>
      </c>
      <c r="E180" s="20"/>
      <c r="F180" s="19"/>
      <c r="G180" s="96"/>
    </row>
    <row r="181" spans="1:7" ht="14.4" x14ac:dyDescent="0.3">
      <c r="A181" s="5" t="s">
        <v>186</v>
      </c>
      <c r="B181" s="12" t="s">
        <v>88</v>
      </c>
      <c r="C181" s="7" t="s">
        <v>89</v>
      </c>
      <c r="D181" s="8">
        <v>1</v>
      </c>
      <c r="E181" s="20"/>
      <c r="F181" s="19"/>
      <c r="G181" s="96"/>
    </row>
    <row r="182" spans="1:7" ht="14.4" x14ac:dyDescent="0.3">
      <c r="A182" s="11" t="s">
        <v>187</v>
      </c>
      <c r="B182" s="77" t="s">
        <v>91</v>
      </c>
      <c r="C182" s="78"/>
      <c r="D182" s="78"/>
      <c r="E182" s="78"/>
      <c r="F182" s="79"/>
      <c r="G182" s="96"/>
    </row>
    <row r="183" spans="1:7" ht="26.4" x14ac:dyDescent="0.3">
      <c r="A183" s="5" t="s">
        <v>188</v>
      </c>
      <c r="B183" s="12" t="s">
        <v>394</v>
      </c>
      <c r="C183" s="7" t="s">
        <v>59</v>
      </c>
      <c r="D183" s="8">
        <v>2</v>
      </c>
      <c r="E183" s="20"/>
      <c r="F183" s="19"/>
      <c r="G183" s="96"/>
    </row>
    <row r="184" spans="1:7" ht="118.8" x14ac:dyDescent="0.3">
      <c r="A184" s="5" t="s">
        <v>595</v>
      </c>
      <c r="B184" s="12" t="s">
        <v>596</v>
      </c>
      <c r="C184" s="7" t="s">
        <v>300</v>
      </c>
      <c r="D184" s="8">
        <v>1</v>
      </c>
      <c r="E184" s="20"/>
      <c r="F184" s="19"/>
      <c r="G184" s="50"/>
    </row>
    <row r="185" spans="1:7" ht="14.4" x14ac:dyDescent="0.3">
      <c r="A185" s="3">
        <v>3</v>
      </c>
      <c r="B185" s="17" t="s">
        <v>189</v>
      </c>
      <c r="C185" s="18"/>
      <c r="D185" s="18"/>
      <c r="E185" s="18"/>
      <c r="F185" s="18"/>
      <c r="G185" s="37">
        <f>ROUND(SUM(F190:F443),0)</f>
        <v>0</v>
      </c>
    </row>
    <row r="186" spans="1:7" ht="14.4" x14ac:dyDescent="0.3">
      <c r="A186" s="9">
        <v>3.1</v>
      </c>
      <c r="B186" s="86" t="s">
        <v>429</v>
      </c>
      <c r="C186" s="87"/>
      <c r="D186" s="87"/>
      <c r="E186" s="87"/>
      <c r="F186" s="88"/>
      <c r="G186" s="81"/>
    </row>
    <row r="187" spans="1:7" ht="14.4" x14ac:dyDescent="0.3">
      <c r="A187" s="9" t="s">
        <v>190</v>
      </c>
      <c r="B187" s="86" t="s">
        <v>559</v>
      </c>
      <c r="C187" s="87"/>
      <c r="D187" s="87"/>
      <c r="E187" s="87"/>
      <c r="F187" s="88"/>
      <c r="G187" s="82"/>
    </row>
    <row r="188" spans="1:7" ht="14.4" x14ac:dyDescent="0.3">
      <c r="A188" s="10" t="s">
        <v>191</v>
      </c>
      <c r="B188" s="89" t="s">
        <v>192</v>
      </c>
      <c r="C188" s="90"/>
      <c r="D188" s="90"/>
      <c r="E188" s="90"/>
      <c r="F188" s="91"/>
      <c r="G188" s="82"/>
    </row>
    <row r="189" spans="1:7" ht="14.4" x14ac:dyDescent="0.3">
      <c r="A189" s="11" t="s">
        <v>193</v>
      </c>
      <c r="B189" s="77" t="s">
        <v>194</v>
      </c>
      <c r="C189" s="78"/>
      <c r="D189" s="78"/>
      <c r="E189" s="78"/>
      <c r="F189" s="79"/>
      <c r="G189" s="82"/>
    </row>
    <row r="190" spans="1:7" ht="14.4" x14ac:dyDescent="0.3">
      <c r="A190" s="5" t="s">
        <v>195</v>
      </c>
      <c r="B190" s="12" t="s">
        <v>196</v>
      </c>
      <c r="C190" s="7" t="s">
        <v>12</v>
      </c>
      <c r="D190" s="8">
        <v>37</v>
      </c>
      <c r="E190" s="20"/>
      <c r="F190" s="19"/>
      <c r="G190" s="82"/>
    </row>
    <row r="191" spans="1:7" ht="14.4" x14ac:dyDescent="0.3">
      <c r="A191" s="11" t="s">
        <v>197</v>
      </c>
      <c r="B191" s="77" t="s">
        <v>198</v>
      </c>
      <c r="C191" s="78"/>
      <c r="D191" s="78"/>
      <c r="E191" s="78"/>
      <c r="F191" s="79"/>
      <c r="G191" s="82"/>
    </row>
    <row r="192" spans="1:7" ht="14.4" x14ac:dyDescent="0.3">
      <c r="A192" s="5" t="s">
        <v>199</v>
      </c>
      <c r="B192" s="12" t="s">
        <v>200</v>
      </c>
      <c r="C192" s="7" t="s">
        <v>201</v>
      </c>
      <c r="D192" s="8">
        <f>0.9*0.25*25</f>
        <v>5.625</v>
      </c>
      <c r="E192" s="20"/>
      <c r="F192" s="19"/>
      <c r="G192" s="82"/>
    </row>
    <row r="193" spans="1:7" ht="14.4" x14ac:dyDescent="0.3">
      <c r="A193" s="5" t="s">
        <v>202</v>
      </c>
      <c r="B193" s="12" t="s">
        <v>203</v>
      </c>
      <c r="C193" s="7" t="s">
        <v>201</v>
      </c>
      <c r="D193" s="8">
        <f>5.63*1.1</f>
        <v>6.1930000000000005</v>
      </c>
      <c r="E193" s="20"/>
      <c r="F193" s="19"/>
      <c r="G193" s="82"/>
    </row>
    <row r="194" spans="1:7" ht="14.4" x14ac:dyDescent="0.3">
      <c r="A194" s="5" t="s">
        <v>204</v>
      </c>
      <c r="B194" s="12" t="s">
        <v>205</v>
      </c>
      <c r="C194" s="7" t="s">
        <v>201</v>
      </c>
      <c r="D194" s="8">
        <f>34*0.1</f>
        <v>3.4000000000000004</v>
      </c>
      <c r="E194" s="20"/>
      <c r="F194" s="19"/>
      <c r="G194" s="82"/>
    </row>
    <row r="195" spans="1:7" ht="14.4" x14ac:dyDescent="0.3">
      <c r="A195" s="5" t="s">
        <v>206</v>
      </c>
      <c r="B195" s="12" t="s">
        <v>207</v>
      </c>
      <c r="C195" s="7" t="s">
        <v>201</v>
      </c>
      <c r="D195" s="8">
        <v>3.75</v>
      </c>
      <c r="E195" s="20"/>
      <c r="F195" s="19"/>
      <c r="G195" s="82"/>
    </row>
    <row r="196" spans="1:7" ht="14.4" x14ac:dyDescent="0.3">
      <c r="A196" s="11" t="s">
        <v>208</v>
      </c>
      <c r="B196" s="77" t="s">
        <v>209</v>
      </c>
      <c r="C196" s="78"/>
      <c r="D196" s="78"/>
      <c r="E196" s="78"/>
      <c r="F196" s="79"/>
      <c r="G196" s="82"/>
    </row>
    <row r="197" spans="1:7" ht="26.4" x14ac:dyDescent="0.3">
      <c r="A197" s="5" t="s">
        <v>210</v>
      </c>
      <c r="B197" s="12" t="s">
        <v>430</v>
      </c>
      <c r="C197" s="7" t="s">
        <v>201</v>
      </c>
      <c r="D197" s="8">
        <f>0.25*0.45*25</f>
        <v>2.8125</v>
      </c>
      <c r="E197" s="20"/>
      <c r="F197" s="19"/>
      <c r="G197" s="82"/>
    </row>
    <row r="198" spans="1:7" ht="26.4" x14ac:dyDescent="0.3">
      <c r="A198" s="5" t="s">
        <v>212</v>
      </c>
      <c r="B198" s="12" t="s">
        <v>251</v>
      </c>
      <c r="C198" s="7" t="s">
        <v>12</v>
      </c>
      <c r="D198" s="8">
        <f>16+18</f>
        <v>34</v>
      </c>
      <c r="E198" s="20"/>
      <c r="F198" s="19"/>
      <c r="G198" s="82"/>
    </row>
    <row r="199" spans="1:7" ht="26.4" x14ac:dyDescent="0.3">
      <c r="A199" s="5" t="s">
        <v>214</v>
      </c>
      <c r="B199" s="12" t="s">
        <v>431</v>
      </c>
      <c r="C199" s="7" t="s">
        <v>12</v>
      </c>
      <c r="D199" s="8">
        <v>75</v>
      </c>
      <c r="E199" s="20"/>
      <c r="F199" s="19"/>
      <c r="G199" s="82"/>
    </row>
    <row r="200" spans="1:7" ht="14.4" x14ac:dyDescent="0.3">
      <c r="A200" s="11" t="s">
        <v>216</v>
      </c>
      <c r="B200" s="77" t="s">
        <v>39</v>
      </c>
      <c r="C200" s="78"/>
      <c r="D200" s="78"/>
      <c r="E200" s="78"/>
      <c r="F200" s="79"/>
      <c r="G200" s="82"/>
    </row>
    <row r="201" spans="1:7" ht="66" x14ac:dyDescent="0.3">
      <c r="A201" s="5" t="s">
        <v>217</v>
      </c>
      <c r="B201" s="12" t="s">
        <v>218</v>
      </c>
      <c r="C201" s="13" t="s">
        <v>12</v>
      </c>
      <c r="D201" s="8">
        <v>44</v>
      </c>
      <c r="E201" s="20"/>
      <c r="F201" s="19"/>
      <c r="G201" s="82"/>
    </row>
    <row r="202" spans="1:7" ht="52.8" x14ac:dyDescent="0.3">
      <c r="A202" s="5" t="s">
        <v>219</v>
      </c>
      <c r="B202" s="12" t="s">
        <v>43</v>
      </c>
      <c r="C202" s="7" t="s">
        <v>44</v>
      </c>
      <c r="D202" s="8">
        <v>12</v>
      </c>
      <c r="E202" s="20"/>
      <c r="F202" s="19"/>
      <c r="G202" s="82"/>
    </row>
    <row r="203" spans="1:7" ht="14.4" x14ac:dyDescent="0.3">
      <c r="A203" s="11" t="s">
        <v>220</v>
      </c>
      <c r="B203" s="77" t="s">
        <v>46</v>
      </c>
      <c r="C203" s="78"/>
      <c r="D203" s="78"/>
      <c r="E203" s="78"/>
      <c r="F203" s="79"/>
      <c r="G203" s="82"/>
    </row>
    <row r="204" spans="1:7" ht="39.6" x14ac:dyDescent="0.3">
      <c r="A204" s="5" t="s">
        <v>221</v>
      </c>
      <c r="B204" s="12" t="s">
        <v>373</v>
      </c>
      <c r="C204" s="7" t="s">
        <v>44</v>
      </c>
      <c r="D204" s="8">
        <v>6</v>
      </c>
      <c r="E204" s="20"/>
      <c r="F204" s="19"/>
      <c r="G204" s="82"/>
    </row>
    <row r="205" spans="1:7" ht="14.4" x14ac:dyDescent="0.3">
      <c r="A205" s="11" t="s">
        <v>222</v>
      </c>
      <c r="B205" s="83" t="s">
        <v>50</v>
      </c>
      <c r="C205" s="84"/>
      <c r="D205" s="84"/>
      <c r="E205" s="84"/>
      <c r="F205" s="85"/>
      <c r="G205" s="82"/>
    </row>
    <row r="206" spans="1:7" ht="26.4" x14ac:dyDescent="0.3">
      <c r="A206" s="5" t="s">
        <v>223</v>
      </c>
      <c r="B206" s="27" t="s">
        <v>396</v>
      </c>
      <c r="C206" s="38" t="s">
        <v>12</v>
      </c>
      <c r="D206" s="8">
        <v>150</v>
      </c>
      <c r="E206" s="20"/>
      <c r="F206" s="19"/>
      <c r="G206" s="82"/>
    </row>
    <row r="207" spans="1:7" ht="14.4" x14ac:dyDescent="0.3">
      <c r="A207" s="5" t="s">
        <v>224</v>
      </c>
      <c r="B207" s="27" t="s">
        <v>376</v>
      </c>
      <c r="C207" s="38" t="s">
        <v>12</v>
      </c>
      <c r="D207" s="8">
        <v>150</v>
      </c>
      <c r="E207" s="20"/>
      <c r="F207" s="19"/>
      <c r="G207" s="82"/>
    </row>
    <row r="208" spans="1:7" ht="39.6" x14ac:dyDescent="0.3">
      <c r="A208" s="5" t="s">
        <v>225</v>
      </c>
      <c r="B208" s="6" t="s">
        <v>377</v>
      </c>
      <c r="C208" s="38" t="s">
        <v>12</v>
      </c>
      <c r="D208" s="8">
        <v>55</v>
      </c>
      <c r="E208" s="20"/>
      <c r="F208" s="19"/>
      <c r="G208" s="82"/>
    </row>
    <row r="209" spans="1:7" ht="39.6" x14ac:dyDescent="0.3">
      <c r="A209" s="5" t="s">
        <v>432</v>
      </c>
      <c r="B209" s="6" t="s">
        <v>397</v>
      </c>
      <c r="C209" s="38" t="s">
        <v>12</v>
      </c>
      <c r="D209" s="8">
        <v>48</v>
      </c>
      <c r="E209" s="20"/>
      <c r="F209" s="19"/>
      <c r="G209" s="82"/>
    </row>
    <row r="210" spans="1:7" ht="39.6" x14ac:dyDescent="0.3">
      <c r="A210" s="5" t="s">
        <v>433</v>
      </c>
      <c r="B210" s="6" t="s">
        <v>398</v>
      </c>
      <c r="C210" s="38" t="s">
        <v>12</v>
      </c>
      <c r="D210" s="8">
        <v>45</v>
      </c>
      <c r="E210" s="20"/>
      <c r="F210" s="19"/>
      <c r="G210" s="82"/>
    </row>
    <row r="211" spans="1:7" ht="14.4" x14ac:dyDescent="0.3">
      <c r="A211" s="11" t="s">
        <v>226</v>
      </c>
      <c r="B211" s="92" t="s">
        <v>55</v>
      </c>
      <c r="C211" s="93"/>
      <c r="D211" s="93"/>
      <c r="E211" s="93"/>
      <c r="F211" s="94"/>
      <c r="G211" s="82"/>
    </row>
    <row r="212" spans="1:7" ht="105.6" x14ac:dyDescent="0.3">
      <c r="A212" s="5" t="s">
        <v>227</v>
      </c>
      <c r="B212" s="12" t="s">
        <v>401</v>
      </c>
      <c r="C212" s="7" t="s">
        <v>12</v>
      </c>
      <c r="D212" s="8">
        <v>8</v>
      </c>
      <c r="E212" s="20"/>
      <c r="F212" s="19"/>
      <c r="G212" s="82"/>
    </row>
    <row r="213" spans="1:7" ht="39.6" x14ac:dyDescent="0.3">
      <c r="A213" s="5" t="s">
        <v>228</v>
      </c>
      <c r="B213" s="12" t="s">
        <v>434</v>
      </c>
      <c r="C213" s="7" t="s">
        <v>59</v>
      </c>
      <c r="D213" s="8">
        <v>2</v>
      </c>
      <c r="E213" s="20"/>
      <c r="F213" s="19"/>
      <c r="G213" s="82"/>
    </row>
    <row r="214" spans="1:7" ht="14.4" x14ac:dyDescent="0.3">
      <c r="A214" s="11" t="s">
        <v>229</v>
      </c>
      <c r="B214" s="77" t="s">
        <v>61</v>
      </c>
      <c r="C214" s="78"/>
      <c r="D214" s="78"/>
      <c r="E214" s="78"/>
      <c r="F214" s="79"/>
      <c r="G214" s="82"/>
    </row>
    <row r="215" spans="1:7" ht="26.4" x14ac:dyDescent="0.3">
      <c r="A215" s="5" t="s">
        <v>230</v>
      </c>
      <c r="B215" s="12" t="s">
        <v>63</v>
      </c>
      <c r="C215" s="7" t="s">
        <v>12</v>
      </c>
      <c r="D215" s="8">
        <f>18+16</f>
        <v>34</v>
      </c>
      <c r="E215" s="20"/>
      <c r="F215" s="19"/>
      <c r="G215" s="82"/>
    </row>
    <row r="216" spans="1:7" ht="26.4" x14ac:dyDescent="0.3">
      <c r="A216" s="5" t="s">
        <v>231</v>
      </c>
      <c r="B216" s="12" t="s">
        <v>65</v>
      </c>
      <c r="C216" s="7" t="s">
        <v>44</v>
      </c>
      <c r="D216" s="8">
        <v>34</v>
      </c>
      <c r="E216" s="20"/>
      <c r="F216" s="19"/>
      <c r="G216" s="82"/>
    </row>
    <row r="217" spans="1:7" ht="14.4" x14ac:dyDescent="0.3">
      <c r="A217" s="11" t="s">
        <v>232</v>
      </c>
      <c r="B217" s="77" t="s">
        <v>67</v>
      </c>
      <c r="C217" s="78"/>
      <c r="D217" s="78"/>
      <c r="E217" s="78"/>
      <c r="F217" s="79"/>
      <c r="G217" s="82"/>
    </row>
    <row r="218" spans="1:7" ht="66" x14ac:dyDescent="0.3">
      <c r="A218" s="5" t="s">
        <v>233</v>
      </c>
      <c r="B218" s="12" t="s">
        <v>435</v>
      </c>
      <c r="C218" s="7" t="s">
        <v>59</v>
      </c>
      <c r="D218" s="8">
        <v>4</v>
      </c>
      <c r="E218" s="20"/>
      <c r="F218" s="19"/>
      <c r="G218" s="82"/>
    </row>
    <row r="219" spans="1:7" ht="52.8" x14ac:dyDescent="0.3">
      <c r="A219" s="5" t="s">
        <v>234</v>
      </c>
      <c r="B219" s="12" t="s">
        <v>436</v>
      </c>
      <c r="C219" s="7" t="s">
        <v>59</v>
      </c>
      <c r="D219" s="8">
        <v>2</v>
      </c>
      <c r="E219" s="20"/>
      <c r="F219" s="19"/>
      <c r="G219" s="82"/>
    </row>
    <row r="220" spans="1:7" ht="79.2" x14ac:dyDescent="0.3">
      <c r="A220" s="5" t="s">
        <v>235</v>
      </c>
      <c r="B220" s="12" t="s">
        <v>437</v>
      </c>
      <c r="C220" s="7" t="s">
        <v>59</v>
      </c>
      <c r="D220" s="8">
        <v>2</v>
      </c>
      <c r="E220" s="20"/>
      <c r="F220" s="19"/>
      <c r="G220" s="82"/>
    </row>
    <row r="221" spans="1:7" ht="79.2" x14ac:dyDescent="0.3">
      <c r="A221" s="5" t="s">
        <v>236</v>
      </c>
      <c r="B221" s="12" t="s">
        <v>438</v>
      </c>
      <c r="C221" s="7" t="s">
        <v>59</v>
      </c>
      <c r="D221" s="8">
        <v>2</v>
      </c>
      <c r="E221" s="20"/>
      <c r="F221" s="19"/>
      <c r="G221" s="82"/>
    </row>
    <row r="222" spans="1:7" ht="92.4" x14ac:dyDescent="0.3">
      <c r="A222" s="5" t="s">
        <v>237</v>
      </c>
      <c r="B222" s="12" t="s">
        <v>439</v>
      </c>
      <c r="C222" s="7" t="s">
        <v>37</v>
      </c>
      <c r="D222" s="8">
        <v>1</v>
      </c>
      <c r="E222" s="39"/>
      <c r="F222" s="19"/>
      <c r="G222" s="82"/>
    </row>
    <row r="223" spans="1:7" ht="39.6" x14ac:dyDescent="0.3">
      <c r="A223" s="5" t="s">
        <v>441</v>
      </c>
      <c r="B223" s="12" t="s">
        <v>440</v>
      </c>
      <c r="C223" s="7" t="s">
        <v>37</v>
      </c>
      <c r="D223" s="8">
        <v>1</v>
      </c>
      <c r="E223" s="39"/>
      <c r="F223" s="19"/>
      <c r="G223" s="82"/>
    </row>
    <row r="224" spans="1:7" ht="14.4" x14ac:dyDescent="0.3">
      <c r="A224" s="10" t="s">
        <v>443</v>
      </c>
      <c r="B224" s="89" t="s">
        <v>442</v>
      </c>
      <c r="C224" s="90"/>
      <c r="D224" s="90"/>
      <c r="E224" s="90"/>
      <c r="F224" s="91"/>
      <c r="G224" s="82"/>
    </row>
    <row r="225" spans="1:7" ht="14.4" x14ac:dyDescent="0.3">
      <c r="A225" s="11" t="s">
        <v>444</v>
      </c>
      <c r="B225" s="75" t="s">
        <v>194</v>
      </c>
      <c r="C225" s="75"/>
      <c r="D225" s="75"/>
      <c r="E225" s="75"/>
      <c r="F225" s="75"/>
      <c r="G225" s="82"/>
    </row>
    <row r="226" spans="1:7" ht="14.4" x14ac:dyDescent="0.3">
      <c r="A226" s="5" t="s">
        <v>445</v>
      </c>
      <c r="B226" s="12" t="s">
        <v>196</v>
      </c>
      <c r="C226" s="7" t="s">
        <v>12</v>
      </c>
      <c r="D226" s="31">
        <v>7</v>
      </c>
      <c r="E226" s="32"/>
      <c r="F226" s="32"/>
      <c r="G226" s="82"/>
    </row>
    <row r="227" spans="1:7" ht="14.4" x14ac:dyDescent="0.3">
      <c r="A227" s="11" t="s">
        <v>446</v>
      </c>
      <c r="B227" s="75" t="s">
        <v>198</v>
      </c>
      <c r="C227" s="75"/>
      <c r="D227" s="75"/>
      <c r="E227" s="75"/>
      <c r="F227" s="75"/>
      <c r="G227" s="82"/>
    </row>
    <row r="228" spans="1:7" ht="14.4" x14ac:dyDescent="0.3">
      <c r="A228" s="5" t="s">
        <v>455</v>
      </c>
      <c r="B228" s="12" t="s">
        <v>200</v>
      </c>
      <c r="C228" s="7" t="s">
        <v>201</v>
      </c>
      <c r="D228" s="31">
        <v>0.9</v>
      </c>
      <c r="E228" s="32"/>
      <c r="F228" s="32"/>
      <c r="G228" s="82"/>
    </row>
    <row r="229" spans="1:7" ht="14.4" x14ac:dyDescent="0.3">
      <c r="A229" s="5" t="s">
        <v>456</v>
      </c>
      <c r="B229" s="12" t="s">
        <v>203</v>
      </c>
      <c r="C229" s="7" t="s">
        <v>201</v>
      </c>
      <c r="D229" s="31">
        <v>1</v>
      </c>
      <c r="E229" s="32"/>
      <c r="F229" s="32"/>
      <c r="G229" s="82"/>
    </row>
    <row r="230" spans="1:7" ht="14.4" x14ac:dyDescent="0.3">
      <c r="A230" s="5" t="s">
        <v>457</v>
      </c>
      <c r="B230" s="12" t="s">
        <v>205</v>
      </c>
      <c r="C230" s="7" t="s">
        <v>201</v>
      </c>
      <c r="D230" s="31">
        <v>0.56000000000000005</v>
      </c>
      <c r="E230" s="32"/>
      <c r="F230" s="32"/>
      <c r="G230" s="82"/>
    </row>
    <row r="231" spans="1:7" ht="14.4" x14ac:dyDescent="0.3">
      <c r="A231" s="5" t="s">
        <v>458</v>
      </c>
      <c r="B231" s="12" t="s">
        <v>207</v>
      </c>
      <c r="C231" s="7" t="s">
        <v>201</v>
      </c>
      <c r="D231" s="31">
        <v>0.6</v>
      </c>
      <c r="E231" s="32"/>
      <c r="F231" s="32"/>
      <c r="G231" s="82"/>
    </row>
    <row r="232" spans="1:7" ht="14.4" x14ac:dyDescent="0.3">
      <c r="A232" s="11" t="s">
        <v>447</v>
      </c>
      <c r="B232" s="75" t="s">
        <v>209</v>
      </c>
      <c r="C232" s="75"/>
      <c r="D232" s="75"/>
      <c r="E232" s="75"/>
      <c r="F232" s="75"/>
      <c r="G232" s="82"/>
    </row>
    <row r="233" spans="1:7" ht="26.4" x14ac:dyDescent="0.3">
      <c r="A233" s="5" t="s">
        <v>459</v>
      </c>
      <c r="B233" s="12" t="s">
        <v>430</v>
      </c>
      <c r="C233" s="7" t="s">
        <v>201</v>
      </c>
      <c r="D233" s="31">
        <f>8*0.45*0.25</f>
        <v>0.9</v>
      </c>
      <c r="E233" s="32"/>
      <c r="F233" s="32"/>
      <c r="G233" s="82"/>
    </row>
    <row r="234" spans="1:7" ht="26.4" x14ac:dyDescent="0.3">
      <c r="A234" s="5" t="s">
        <v>460</v>
      </c>
      <c r="B234" s="12" t="s">
        <v>251</v>
      </c>
      <c r="C234" s="7" t="s">
        <v>12</v>
      </c>
      <c r="D234" s="31">
        <v>5.6</v>
      </c>
      <c r="E234" s="32"/>
      <c r="F234" s="32"/>
      <c r="G234" s="82"/>
    </row>
    <row r="235" spans="1:7" ht="26.4" x14ac:dyDescent="0.3">
      <c r="A235" s="5" t="s">
        <v>461</v>
      </c>
      <c r="B235" s="12" t="s">
        <v>431</v>
      </c>
      <c r="C235" s="7" t="s">
        <v>12</v>
      </c>
      <c r="D235" s="31">
        <v>21.25</v>
      </c>
      <c r="E235" s="32"/>
      <c r="F235" s="32"/>
      <c r="G235" s="82"/>
    </row>
    <row r="236" spans="1:7" ht="14.4" x14ac:dyDescent="0.3">
      <c r="A236" s="11" t="s">
        <v>448</v>
      </c>
      <c r="B236" s="75" t="s">
        <v>39</v>
      </c>
      <c r="C236" s="75"/>
      <c r="D236" s="75"/>
      <c r="E236" s="75"/>
      <c r="F236" s="75"/>
      <c r="G236" s="82"/>
    </row>
    <row r="237" spans="1:7" ht="79.2" customHeight="1" x14ac:dyDescent="0.3">
      <c r="A237" s="5" t="s">
        <v>462</v>
      </c>
      <c r="B237" s="12" t="s">
        <v>418</v>
      </c>
      <c r="C237" s="13" t="s">
        <v>12</v>
      </c>
      <c r="D237" s="31">
        <v>9.1999999999999993</v>
      </c>
      <c r="E237" s="32"/>
      <c r="F237" s="32"/>
      <c r="G237" s="82"/>
    </row>
    <row r="238" spans="1:7" ht="52.8" x14ac:dyDescent="0.3">
      <c r="A238" s="5" t="s">
        <v>463</v>
      </c>
      <c r="B238" s="12" t="s">
        <v>419</v>
      </c>
      <c r="C238" s="7" t="s">
        <v>44</v>
      </c>
      <c r="D238" s="31">
        <v>9</v>
      </c>
      <c r="E238" s="32"/>
      <c r="F238" s="32"/>
      <c r="G238" s="82"/>
    </row>
    <row r="239" spans="1:7" ht="14.4" x14ac:dyDescent="0.3">
      <c r="A239" s="11" t="s">
        <v>449</v>
      </c>
      <c r="B239" s="75" t="s">
        <v>46</v>
      </c>
      <c r="C239" s="75"/>
      <c r="D239" s="75"/>
      <c r="E239" s="75"/>
      <c r="F239" s="75"/>
      <c r="G239" s="82"/>
    </row>
    <row r="240" spans="1:7" ht="39.6" x14ac:dyDescent="0.3">
      <c r="A240" s="5" t="s">
        <v>464</v>
      </c>
      <c r="B240" s="12" t="s">
        <v>373</v>
      </c>
      <c r="C240" s="7" t="s">
        <v>44</v>
      </c>
      <c r="D240" s="31">
        <v>3</v>
      </c>
      <c r="E240" s="32"/>
      <c r="F240" s="32"/>
      <c r="G240" s="82"/>
    </row>
    <row r="241" spans="1:7" ht="14.4" x14ac:dyDescent="0.3">
      <c r="A241" s="11" t="s">
        <v>450</v>
      </c>
      <c r="B241" s="75" t="s">
        <v>50</v>
      </c>
      <c r="C241" s="75"/>
      <c r="D241" s="75"/>
      <c r="E241" s="75"/>
      <c r="F241" s="75"/>
      <c r="G241" s="82"/>
    </row>
    <row r="242" spans="1:7" ht="26.4" x14ac:dyDescent="0.3">
      <c r="A242" s="5" t="s">
        <v>465</v>
      </c>
      <c r="B242" s="12" t="s">
        <v>396</v>
      </c>
      <c r="C242" s="7" t="s">
        <v>12</v>
      </c>
      <c r="D242" s="31">
        <v>45</v>
      </c>
      <c r="E242" s="32"/>
      <c r="F242" s="32"/>
      <c r="G242" s="82"/>
    </row>
    <row r="243" spans="1:7" ht="14.4" x14ac:dyDescent="0.3">
      <c r="A243" s="5" t="s">
        <v>466</v>
      </c>
      <c r="B243" s="12" t="s">
        <v>376</v>
      </c>
      <c r="C243" s="7" t="s">
        <v>12</v>
      </c>
      <c r="D243" s="31">
        <v>45</v>
      </c>
      <c r="E243" s="32"/>
      <c r="F243" s="32"/>
      <c r="G243" s="82"/>
    </row>
    <row r="244" spans="1:7" ht="39.6" x14ac:dyDescent="0.3">
      <c r="A244" s="5" t="s">
        <v>467</v>
      </c>
      <c r="B244" s="6" t="s">
        <v>377</v>
      </c>
      <c r="C244" s="7" t="s">
        <v>12</v>
      </c>
      <c r="D244" s="31">
        <v>11</v>
      </c>
      <c r="E244" s="32"/>
      <c r="F244" s="32"/>
      <c r="G244" s="82"/>
    </row>
    <row r="245" spans="1:7" ht="39.6" x14ac:dyDescent="0.3">
      <c r="A245" s="5" t="s">
        <v>468</v>
      </c>
      <c r="B245" s="6" t="s">
        <v>397</v>
      </c>
      <c r="C245" s="7" t="s">
        <v>12</v>
      </c>
      <c r="D245" s="31">
        <v>10</v>
      </c>
      <c r="E245" s="32"/>
      <c r="F245" s="32"/>
      <c r="G245" s="82"/>
    </row>
    <row r="246" spans="1:7" ht="39.6" x14ac:dyDescent="0.3">
      <c r="A246" s="5" t="s">
        <v>469</v>
      </c>
      <c r="B246" s="6" t="s">
        <v>398</v>
      </c>
      <c r="C246" s="7" t="s">
        <v>12</v>
      </c>
      <c r="D246" s="31">
        <v>24</v>
      </c>
      <c r="E246" s="32"/>
      <c r="F246" s="32"/>
      <c r="G246" s="82"/>
    </row>
    <row r="247" spans="1:7" ht="14.4" x14ac:dyDescent="0.3">
      <c r="A247" s="11" t="s">
        <v>451</v>
      </c>
      <c r="B247" s="75" t="s">
        <v>55</v>
      </c>
      <c r="C247" s="75"/>
      <c r="D247" s="75"/>
      <c r="E247" s="75"/>
      <c r="F247" s="75"/>
      <c r="G247" s="82"/>
    </row>
    <row r="248" spans="1:7" ht="105.6" x14ac:dyDescent="0.3">
      <c r="A248" s="5" t="s">
        <v>470</v>
      </c>
      <c r="B248" s="6" t="s">
        <v>401</v>
      </c>
      <c r="C248" s="7" t="s">
        <v>12</v>
      </c>
      <c r="D248" s="31">
        <v>1.6</v>
      </c>
      <c r="E248" s="32"/>
      <c r="F248" s="32"/>
      <c r="G248" s="82"/>
    </row>
    <row r="249" spans="1:7" ht="52.8" x14ac:dyDescent="0.3">
      <c r="A249" s="5" t="s">
        <v>471</v>
      </c>
      <c r="B249" s="12" t="s">
        <v>58</v>
      </c>
      <c r="C249" s="33" t="s">
        <v>59</v>
      </c>
      <c r="D249" s="31">
        <v>1</v>
      </c>
      <c r="E249" s="32"/>
      <c r="F249" s="32"/>
      <c r="G249" s="82"/>
    </row>
    <row r="250" spans="1:7" ht="14.4" x14ac:dyDescent="0.3">
      <c r="A250" s="11" t="s">
        <v>452</v>
      </c>
      <c r="B250" s="75" t="s">
        <v>61</v>
      </c>
      <c r="C250" s="75"/>
      <c r="D250" s="75"/>
      <c r="E250" s="75"/>
      <c r="F250" s="75"/>
      <c r="G250" s="82"/>
    </row>
    <row r="251" spans="1:7" ht="26.4" x14ac:dyDescent="0.3">
      <c r="A251" s="5" t="s">
        <v>472</v>
      </c>
      <c r="B251" s="25" t="s">
        <v>382</v>
      </c>
      <c r="C251" s="7" t="s">
        <v>12</v>
      </c>
      <c r="D251" s="31">
        <v>6</v>
      </c>
      <c r="E251" s="32"/>
      <c r="F251" s="32"/>
      <c r="G251" s="82"/>
    </row>
    <row r="252" spans="1:7" ht="14.4" x14ac:dyDescent="0.3">
      <c r="A252" s="5" t="s">
        <v>473</v>
      </c>
      <c r="B252" s="25" t="s">
        <v>427</v>
      </c>
      <c r="C252" s="7" t="s">
        <v>44</v>
      </c>
      <c r="D252" s="31">
        <v>10</v>
      </c>
      <c r="E252" s="32"/>
      <c r="F252" s="32"/>
      <c r="G252" s="82"/>
    </row>
    <row r="253" spans="1:7" ht="14.4" x14ac:dyDescent="0.3">
      <c r="A253" s="11" t="s">
        <v>453</v>
      </c>
      <c r="B253" s="75" t="s">
        <v>67</v>
      </c>
      <c r="C253" s="75"/>
      <c r="D253" s="75"/>
      <c r="E253" s="75"/>
      <c r="F253" s="75"/>
      <c r="G253" s="82"/>
    </row>
    <row r="254" spans="1:7" ht="52.8" x14ac:dyDescent="0.3">
      <c r="A254" s="5" t="s">
        <v>474</v>
      </c>
      <c r="B254" s="12" t="s">
        <v>78</v>
      </c>
      <c r="C254" s="7" t="s">
        <v>59</v>
      </c>
      <c r="D254" s="31">
        <v>1</v>
      </c>
      <c r="E254" s="32"/>
      <c r="F254" s="32"/>
      <c r="G254" s="82"/>
    </row>
    <row r="255" spans="1:7" ht="66" x14ac:dyDescent="0.3">
      <c r="A255" s="5" t="s">
        <v>475</v>
      </c>
      <c r="B255" s="12" t="s">
        <v>76</v>
      </c>
      <c r="C255" s="7" t="s">
        <v>59</v>
      </c>
      <c r="D255" s="31">
        <v>1</v>
      </c>
      <c r="E255" s="32"/>
      <c r="F255" s="32"/>
      <c r="G255" s="82"/>
    </row>
    <row r="256" spans="1:7" ht="14.4" x14ac:dyDescent="0.3">
      <c r="A256" s="11" t="s">
        <v>454</v>
      </c>
      <c r="B256" s="75" t="s">
        <v>252</v>
      </c>
      <c r="C256" s="75"/>
      <c r="D256" s="75"/>
      <c r="E256" s="75"/>
      <c r="F256" s="75"/>
      <c r="G256" s="82"/>
    </row>
    <row r="257" spans="1:9" ht="39.6" x14ac:dyDescent="0.3">
      <c r="A257" s="5" t="s">
        <v>476</v>
      </c>
      <c r="B257" s="6" t="s">
        <v>423</v>
      </c>
      <c r="C257" s="7" t="s">
        <v>59</v>
      </c>
      <c r="D257" s="31">
        <v>1</v>
      </c>
      <c r="E257" s="32"/>
      <c r="F257" s="32"/>
      <c r="G257" s="82"/>
    </row>
    <row r="258" spans="1:9" ht="26.4" x14ac:dyDescent="0.3">
      <c r="A258" s="5" t="s">
        <v>477</v>
      </c>
      <c r="B258" s="6" t="s">
        <v>424</v>
      </c>
      <c r="C258" s="7" t="s">
        <v>59</v>
      </c>
      <c r="D258" s="31">
        <v>1</v>
      </c>
      <c r="E258" s="32"/>
      <c r="F258" s="32"/>
      <c r="G258" s="82"/>
    </row>
    <row r="259" spans="1:9" ht="26.4" x14ac:dyDescent="0.3">
      <c r="A259" s="5" t="s">
        <v>478</v>
      </c>
      <c r="B259" s="14" t="s">
        <v>425</v>
      </c>
      <c r="C259" s="34" t="s">
        <v>30</v>
      </c>
      <c r="D259" s="31">
        <v>1</v>
      </c>
      <c r="E259" s="32"/>
      <c r="F259" s="32"/>
      <c r="G259" s="82"/>
    </row>
    <row r="260" spans="1:9" ht="14.4" x14ac:dyDescent="0.3">
      <c r="A260" s="10" t="s">
        <v>510</v>
      </c>
      <c r="B260" s="89" t="s">
        <v>480</v>
      </c>
      <c r="C260" s="90"/>
      <c r="D260" s="90"/>
      <c r="E260" s="90"/>
      <c r="F260" s="91"/>
      <c r="G260" s="82"/>
    </row>
    <row r="261" spans="1:9" ht="14.4" x14ac:dyDescent="0.3">
      <c r="A261" s="11" t="s">
        <v>511</v>
      </c>
      <c r="B261" s="75" t="s">
        <v>194</v>
      </c>
      <c r="C261" s="75"/>
      <c r="D261" s="75"/>
      <c r="E261" s="75"/>
      <c r="F261" s="75"/>
      <c r="G261" s="82"/>
    </row>
    <row r="262" spans="1:9" ht="14.4" x14ac:dyDescent="0.3">
      <c r="A262" s="5" t="s">
        <v>521</v>
      </c>
      <c r="B262" s="12" t="s">
        <v>196</v>
      </c>
      <c r="C262" s="7" t="s">
        <v>12</v>
      </c>
      <c r="D262" s="31">
        <v>15.19</v>
      </c>
      <c r="E262" s="32"/>
      <c r="F262" s="32"/>
      <c r="G262" s="82"/>
      <c r="I262" s="40"/>
    </row>
    <row r="263" spans="1:9" ht="14.4" x14ac:dyDescent="0.3">
      <c r="A263" s="11" t="s">
        <v>512</v>
      </c>
      <c r="B263" s="75" t="s">
        <v>198</v>
      </c>
      <c r="C263" s="75"/>
      <c r="D263" s="75"/>
      <c r="E263" s="75"/>
      <c r="F263" s="75"/>
      <c r="G263" s="82"/>
    </row>
    <row r="264" spans="1:9" ht="14.4" x14ac:dyDescent="0.3">
      <c r="A264" s="5" t="s">
        <v>522</v>
      </c>
      <c r="B264" s="12" t="s">
        <v>200</v>
      </c>
      <c r="C264" s="7" t="s">
        <v>201</v>
      </c>
      <c r="D264" s="31">
        <v>1.01</v>
      </c>
      <c r="E264" s="32"/>
      <c r="F264" s="32"/>
      <c r="G264" s="82"/>
    </row>
    <row r="265" spans="1:9" ht="14.4" x14ac:dyDescent="0.3">
      <c r="A265" s="5" t="s">
        <v>523</v>
      </c>
      <c r="B265" s="12" t="s">
        <v>203</v>
      </c>
      <c r="C265" s="7" t="s">
        <v>201</v>
      </c>
      <c r="D265" s="31">
        <f>D264*1.1</f>
        <v>1.1110000000000002</v>
      </c>
      <c r="E265" s="32"/>
      <c r="F265" s="32"/>
      <c r="G265" s="82"/>
    </row>
    <row r="266" spans="1:9" ht="14.4" x14ac:dyDescent="0.3">
      <c r="A266" s="5" t="s">
        <v>524</v>
      </c>
      <c r="B266" s="12" t="s">
        <v>205</v>
      </c>
      <c r="C266" s="7" t="s">
        <v>201</v>
      </c>
      <c r="D266" s="31">
        <f>11.7*0.1</f>
        <v>1.17</v>
      </c>
      <c r="E266" s="32"/>
      <c r="F266" s="32"/>
      <c r="G266" s="82"/>
    </row>
    <row r="267" spans="1:9" ht="14.4" x14ac:dyDescent="0.3">
      <c r="A267" s="5" t="s">
        <v>525</v>
      </c>
      <c r="B267" s="12" t="s">
        <v>207</v>
      </c>
      <c r="C267" s="7" t="s">
        <v>201</v>
      </c>
      <c r="D267" s="31">
        <f>D266*1.1</f>
        <v>1.2869999999999999</v>
      </c>
      <c r="E267" s="32"/>
      <c r="F267" s="32"/>
      <c r="G267" s="82"/>
    </row>
    <row r="268" spans="1:9" ht="14.4" x14ac:dyDescent="0.3">
      <c r="A268" s="11" t="s">
        <v>513</v>
      </c>
      <c r="B268" s="75" t="s">
        <v>209</v>
      </c>
      <c r="C268" s="75"/>
      <c r="D268" s="75"/>
      <c r="E268" s="75"/>
      <c r="F268" s="75"/>
      <c r="G268" s="82"/>
    </row>
    <row r="269" spans="1:9" ht="26.4" x14ac:dyDescent="0.3">
      <c r="A269" s="5" t="s">
        <v>526</v>
      </c>
      <c r="B269" s="12" t="s">
        <v>430</v>
      </c>
      <c r="C269" s="7" t="s">
        <v>201</v>
      </c>
      <c r="D269" s="31">
        <v>1.01</v>
      </c>
      <c r="E269" s="32"/>
      <c r="F269" s="32"/>
      <c r="G269" s="82"/>
    </row>
    <row r="270" spans="1:9" ht="26.4" x14ac:dyDescent="0.3">
      <c r="A270" s="5" t="s">
        <v>527</v>
      </c>
      <c r="B270" s="12" t="s">
        <v>251</v>
      </c>
      <c r="C270" s="7" t="s">
        <v>12</v>
      </c>
      <c r="D270" s="31">
        <v>11.7</v>
      </c>
      <c r="E270" s="32"/>
      <c r="F270" s="32"/>
      <c r="G270" s="82"/>
    </row>
    <row r="271" spans="1:9" ht="26.4" x14ac:dyDescent="0.3">
      <c r="A271" s="5" t="s">
        <v>528</v>
      </c>
      <c r="B271" s="12" t="s">
        <v>431</v>
      </c>
      <c r="C271" s="7" t="s">
        <v>12</v>
      </c>
      <c r="D271" s="31">
        <v>27</v>
      </c>
      <c r="E271" s="32"/>
      <c r="F271" s="32"/>
      <c r="G271" s="82"/>
    </row>
    <row r="272" spans="1:9" ht="14.4" x14ac:dyDescent="0.3">
      <c r="A272" s="11" t="s">
        <v>514</v>
      </c>
      <c r="B272" s="75" t="s">
        <v>39</v>
      </c>
      <c r="C272" s="75"/>
      <c r="D272" s="75"/>
      <c r="E272" s="75"/>
      <c r="F272" s="75"/>
      <c r="G272" s="82"/>
    </row>
    <row r="273" spans="1:7" ht="79.2" customHeight="1" x14ac:dyDescent="0.3">
      <c r="A273" s="5" t="s">
        <v>529</v>
      </c>
      <c r="B273" s="12" t="s">
        <v>418</v>
      </c>
      <c r="C273" s="13" t="s">
        <v>12</v>
      </c>
      <c r="D273" s="31">
        <v>16</v>
      </c>
      <c r="E273" s="32"/>
      <c r="F273" s="32"/>
      <c r="G273" s="82"/>
    </row>
    <row r="274" spans="1:7" ht="52.8" x14ac:dyDescent="0.3">
      <c r="A274" s="5" t="s">
        <v>530</v>
      </c>
      <c r="B274" s="12" t="s">
        <v>419</v>
      </c>
      <c r="C274" s="7" t="s">
        <v>44</v>
      </c>
      <c r="D274" s="31">
        <v>12</v>
      </c>
      <c r="E274" s="32"/>
      <c r="F274" s="32"/>
      <c r="G274" s="82"/>
    </row>
    <row r="275" spans="1:7" ht="14.4" x14ac:dyDescent="0.3">
      <c r="A275" s="11" t="s">
        <v>515</v>
      </c>
      <c r="B275" s="75" t="s">
        <v>46</v>
      </c>
      <c r="C275" s="75"/>
      <c r="D275" s="75"/>
      <c r="E275" s="75"/>
      <c r="F275" s="75"/>
      <c r="G275" s="82"/>
    </row>
    <row r="276" spans="1:7" ht="39.6" x14ac:dyDescent="0.3">
      <c r="A276" s="5" t="s">
        <v>531</v>
      </c>
      <c r="B276" s="12" t="s">
        <v>373</v>
      </c>
      <c r="C276" s="7" t="s">
        <v>44</v>
      </c>
      <c r="D276" s="31">
        <f>3*2</f>
        <v>6</v>
      </c>
      <c r="E276" s="32"/>
      <c r="F276" s="32"/>
      <c r="G276" s="82"/>
    </row>
    <row r="277" spans="1:7" ht="14.4" x14ac:dyDescent="0.3">
      <c r="A277" s="11" t="s">
        <v>516</v>
      </c>
      <c r="B277" s="75" t="s">
        <v>50</v>
      </c>
      <c r="C277" s="75"/>
      <c r="D277" s="75"/>
      <c r="E277" s="75"/>
      <c r="F277" s="75"/>
      <c r="G277" s="82"/>
    </row>
    <row r="278" spans="1:7" ht="26.4" x14ac:dyDescent="0.3">
      <c r="A278" s="5" t="s">
        <v>532</v>
      </c>
      <c r="B278" s="12" t="s">
        <v>396</v>
      </c>
      <c r="C278" s="7" t="s">
        <v>12</v>
      </c>
      <c r="D278" s="31">
        <v>99</v>
      </c>
      <c r="E278" s="32"/>
      <c r="F278" s="32"/>
      <c r="G278" s="82"/>
    </row>
    <row r="279" spans="1:7" ht="14.4" x14ac:dyDescent="0.3">
      <c r="A279" s="5" t="s">
        <v>533</v>
      </c>
      <c r="B279" s="12" t="s">
        <v>376</v>
      </c>
      <c r="C279" s="7" t="s">
        <v>12</v>
      </c>
      <c r="D279" s="31">
        <v>99</v>
      </c>
      <c r="E279" s="32"/>
      <c r="F279" s="32"/>
      <c r="G279" s="82"/>
    </row>
    <row r="280" spans="1:7" ht="39.6" x14ac:dyDescent="0.3">
      <c r="A280" s="5" t="s">
        <v>534</v>
      </c>
      <c r="B280" s="6" t="s">
        <v>377</v>
      </c>
      <c r="C280" s="7" t="s">
        <v>12</v>
      </c>
      <c r="D280" s="31">
        <v>34.56</v>
      </c>
      <c r="E280" s="32"/>
      <c r="F280" s="32"/>
      <c r="G280" s="82"/>
    </row>
    <row r="281" spans="1:7" ht="39.6" x14ac:dyDescent="0.3">
      <c r="A281" s="5" t="s">
        <v>535</v>
      </c>
      <c r="B281" s="6" t="s">
        <v>397</v>
      </c>
      <c r="C281" s="7" t="s">
        <v>12</v>
      </c>
      <c r="D281" s="31">
        <v>30.24</v>
      </c>
      <c r="E281" s="32"/>
      <c r="F281" s="32"/>
      <c r="G281" s="82"/>
    </row>
    <row r="282" spans="1:7" ht="39.6" x14ac:dyDescent="0.3">
      <c r="A282" s="5" t="s">
        <v>536</v>
      </c>
      <c r="B282" s="6" t="s">
        <v>398</v>
      </c>
      <c r="C282" s="7" t="s">
        <v>12</v>
      </c>
      <c r="D282" s="31">
        <v>35</v>
      </c>
      <c r="E282" s="32"/>
      <c r="F282" s="32"/>
      <c r="G282" s="82"/>
    </row>
    <row r="283" spans="1:7" ht="14.4" x14ac:dyDescent="0.3">
      <c r="A283" s="11" t="s">
        <v>517</v>
      </c>
      <c r="B283" s="75" t="s">
        <v>55</v>
      </c>
      <c r="C283" s="75"/>
      <c r="D283" s="75"/>
      <c r="E283" s="75"/>
      <c r="F283" s="75"/>
      <c r="G283" s="82"/>
    </row>
    <row r="284" spans="1:7" ht="105.6" x14ac:dyDescent="0.3">
      <c r="A284" s="5" t="s">
        <v>537</v>
      </c>
      <c r="B284" s="6" t="s">
        <v>401</v>
      </c>
      <c r="C284" s="7" t="s">
        <v>12</v>
      </c>
      <c r="D284" s="31">
        <v>2.2000000000000002</v>
      </c>
      <c r="E284" s="32"/>
      <c r="F284" s="32"/>
      <c r="G284" s="82"/>
    </row>
    <row r="285" spans="1:7" ht="52.8" x14ac:dyDescent="0.3">
      <c r="A285" s="5" t="s">
        <v>538</v>
      </c>
      <c r="B285" s="12" t="s">
        <v>58</v>
      </c>
      <c r="C285" s="33" t="s">
        <v>59</v>
      </c>
      <c r="D285" s="31">
        <v>2</v>
      </c>
      <c r="E285" s="32"/>
      <c r="F285" s="32"/>
      <c r="G285" s="82"/>
    </row>
    <row r="286" spans="1:7" ht="14.4" x14ac:dyDescent="0.3">
      <c r="A286" s="11" t="s">
        <v>518</v>
      </c>
      <c r="B286" s="75" t="s">
        <v>61</v>
      </c>
      <c r="C286" s="75"/>
      <c r="D286" s="75"/>
      <c r="E286" s="75"/>
      <c r="F286" s="75"/>
      <c r="G286" s="82"/>
    </row>
    <row r="287" spans="1:7" ht="26.4" x14ac:dyDescent="0.3">
      <c r="A287" s="5" t="s">
        <v>539</v>
      </c>
      <c r="B287" s="25" t="s">
        <v>382</v>
      </c>
      <c r="C287" s="7" t="s">
        <v>12</v>
      </c>
      <c r="D287" s="31">
        <v>12</v>
      </c>
      <c r="E287" s="32"/>
      <c r="F287" s="32"/>
      <c r="G287" s="82"/>
    </row>
    <row r="288" spans="1:7" ht="14.4" x14ac:dyDescent="0.3">
      <c r="A288" s="5" t="s">
        <v>540</v>
      </c>
      <c r="B288" s="25" t="s">
        <v>427</v>
      </c>
      <c r="C288" s="7" t="s">
        <v>44</v>
      </c>
      <c r="D288" s="31">
        <v>22</v>
      </c>
      <c r="E288" s="32"/>
      <c r="F288" s="32"/>
      <c r="G288" s="82"/>
    </row>
    <row r="289" spans="1:7" ht="14.4" x14ac:dyDescent="0.3">
      <c r="A289" s="11" t="s">
        <v>519</v>
      </c>
      <c r="B289" s="75" t="s">
        <v>67</v>
      </c>
      <c r="C289" s="75"/>
      <c r="D289" s="75"/>
      <c r="E289" s="75"/>
      <c r="F289" s="75"/>
      <c r="G289" s="82"/>
    </row>
    <row r="290" spans="1:7" ht="52.8" x14ac:dyDescent="0.3">
      <c r="A290" s="5" t="s">
        <v>541</v>
      </c>
      <c r="B290" s="12" t="s">
        <v>78</v>
      </c>
      <c r="C290" s="7" t="s">
        <v>59</v>
      </c>
      <c r="D290" s="31">
        <v>2</v>
      </c>
      <c r="E290" s="32"/>
      <c r="F290" s="32"/>
      <c r="G290" s="82"/>
    </row>
    <row r="291" spans="1:7" ht="66" x14ac:dyDescent="0.3">
      <c r="A291" s="5" t="s">
        <v>542</v>
      </c>
      <c r="B291" s="12" t="s">
        <v>76</v>
      </c>
      <c r="C291" s="7" t="s">
        <v>59</v>
      </c>
      <c r="D291" s="31">
        <v>2</v>
      </c>
      <c r="E291" s="32"/>
      <c r="F291" s="32"/>
      <c r="G291" s="82"/>
    </row>
    <row r="292" spans="1:7" ht="14.4" x14ac:dyDescent="0.3">
      <c r="A292" s="11" t="s">
        <v>520</v>
      </c>
      <c r="B292" s="75" t="s">
        <v>252</v>
      </c>
      <c r="C292" s="75"/>
      <c r="D292" s="75"/>
      <c r="E292" s="75"/>
      <c r="F292" s="75"/>
      <c r="G292" s="82"/>
    </row>
    <row r="293" spans="1:7" ht="39.6" x14ac:dyDescent="0.3">
      <c r="A293" s="5" t="s">
        <v>543</v>
      </c>
      <c r="B293" s="35" t="s">
        <v>428</v>
      </c>
      <c r="C293" s="7" t="s">
        <v>59</v>
      </c>
      <c r="D293" s="31">
        <v>2</v>
      </c>
      <c r="E293" s="32"/>
      <c r="F293" s="32"/>
      <c r="G293" s="82"/>
    </row>
    <row r="294" spans="1:7" ht="26.4" x14ac:dyDescent="0.3">
      <c r="A294" s="46" t="s">
        <v>544</v>
      </c>
      <c r="B294" s="47" t="s">
        <v>597</v>
      </c>
      <c r="C294" s="42" t="s">
        <v>59</v>
      </c>
      <c r="D294" s="48">
        <v>2</v>
      </c>
      <c r="E294" s="49"/>
      <c r="F294" s="49"/>
      <c r="G294" s="82"/>
    </row>
    <row r="295" spans="1:7" ht="26.4" x14ac:dyDescent="0.3">
      <c r="A295" s="5" t="s">
        <v>545</v>
      </c>
      <c r="B295" s="12" t="s">
        <v>253</v>
      </c>
      <c r="C295" s="7" t="s">
        <v>59</v>
      </c>
      <c r="D295" s="31">
        <v>2</v>
      </c>
      <c r="E295" s="32"/>
      <c r="F295" s="32"/>
      <c r="G295" s="82"/>
    </row>
    <row r="296" spans="1:7" ht="26.4" x14ac:dyDescent="0.3">
      <c r="A296" s="5" t="s">
        <v>546</v>
      </c>
      <c r="B296" s="12" t="s">
        <v>426</v>
      </c>
      <c r="C296" s="7" t="s">
        <v>59</v>
      </c>
      <c r="D296" s="8">
        <v>2</v>
      </c>
      <c r="E296" s="20"/>
      <c r="F296" s="19"/>
      <c r="G296" s="82"/>
    </row>
    <row r="297" spans="1:7" ht="14.4" x14ac:dyDescent="0.3">
      <c r="A297" s="9">
        <v>3.2</v>
      </c>
      <c r="B297" s="76" t="s">
        <v>556</v>
      </c>
      <c r="C297" s="76"/>
      <c r="D297" s="76"/>
      <c r="E297" s="76"/>
      <c r="F297" s="76"/>
      <c r="G297" s="82"/>
    </row>
    <row r="298" spans="1:7" ht="14.4" x14ac:dyDescent="0.3">
      <c r="A298" s="9" t="s">
        <v>598</v>
      </c>
      <c r="B298" s="76" t="s">
        <v>557</v>
      </c>
      <c r="C298" s="76"/>
      <c r="D298" s="76"/>
      <c r="E298" s="76"/>
      <c r="F298" s="76"/>
      <c r="G298" s="82"/>
    </row>
    <row r="299" spans="1:7" ht="14.4" x14ac:dyDescent="0.3">
      <c r="A299" s="10" t="s">
        <v>599</v>
      </c>
      <c r="B299" s="80" t="s">
        <v>550</v>
      </c>
      <c r="C299" s="80"/>
      <c r="D299" s="80"/>
      <c r="E299" s="80"/>
      <c r="F299" s="80"/>
      <c r="G299" s="82"/>
    </row>
    <row r="300" spans="1:7" ht="14.4" x14ac:dyDescent="0.3">
      <c r="A300" s="11" t="s">
        <v>600</v>
      </c>
      <c r="B300" s="75" t="s">
        <v>194</v>
      </c>
      <c r="C300" s="75"/>
      <c r="D300" s="75"/>
      <c r="E300" s="75"/>
      <c r="F300" s="75"/>
      <c r="G300" s="82"/>
    </row>
    <row r="301" spans="1:7" ht="14.4" x14ac:dyDescent="0.3">
      <c r="A301" s="5" t="s">
        <v>601</v>
      </c>
      <c r="B301" s="12" t="s">
        <v>196</v>
      </c>
      <c r="C301" s="7" t="s">
        <v>12</v>
      </c>
      <c r="D301" s="31">
        <v>15.19</v>
      </c>
      <c r="E301" s="32"/>
      <c r="F301" s="32"/>
      <c r="G301" s="82"/>
    </row>
    <row r="302" spans="1:7" ht="14.4" x14ac:dyDescent="0.3">
      <c r="A302" s="11" t="s">
        <v>602</v>
      </c>
      <c r="B302" s="75" t="s">
        <v>198</v>
      </c>
      <c r="C302" s="75"/>
      <c r="D302" s="75"/>
      <c r="E302" s="75"/>
      <c r="F302" s="75"/>
      <c r="G302" s="82"/>
    </row>
    <row r="303" spans="1:7" ht="14.4" x14ac:dyDescent="0.3">
      <c r="A303" s="5" t="s">
        <v>604</v>
      </c>
      <c r="B303" s="12" t="s">
        <v>200</v>
      </c>
      <c r="C303" s="7" t="s">
        <v>201</v>
      </c>
      <c r="D303" s="31">
        <v>1.01</v>
      </c>
      <c r="E303" s="32"/>
      <c r="F303" s="32"/>
      <c r="G303" s="82"/>
    </row>
    <row r="304" spans="1:7" ht="14.4" x14ac:dyDescent="0.3">
      <c r="A304" s="5" t="s">
        <v>605</v>
      </c>
      <c r="B304" s="12" t="s">
        <v>203</v>
      </c>
      <c r="C304" s="7" t="s">
        <v>201</v>
      </c>
      <c r="D304" s="31">
        <f>D303*1.1</f>
        <v>1.1110000000000002</v>
      </c>
      <c r="E304" s="32"/>
      <c r="F304" s="32"/>
      <c r="G304" s="82"/>
    </row>
    <row r="305" spans="1:7" ht="14.4" x14ac:dyDescent="0.3">
      <c r="A305" s="5" t="s">
        <v>606</v>
      </c>
      <c r="B305" s="12" t="s">
        <v>205</v>
      </c>
      <c r="C305" s="7" t="s">
        <v>201</v>
      </c>
      <c r="D305" s="31">
        <f>11.7*0.1</f>
        <v>1.17</v>
      </c>
      <c r="E305" s="32"/>
      <c r="F305" s="32"/>
      <c r="G305" s="82"/>
    </row>
    <row r="306" spans="1:7" ht="14.4" x14ac:dyDescent="0.3">
      <c r="A306" s="5" t="s">
        <v>607</v>
      </c>
      <c r="B306" s="12" t="s">
        <v>207</v>
      </c>
      <c r="C306" s="7" t="s">
        <v>201</v>
      </c>
      <c r="D306" s="31">
        <f>D305*1.1</f>
        <v>1.2869999999999999</v>
      </c>
      <c r="E306" s="32"/>
      <c r="F306" s="32"/>
      <c r="G306" s="82"/>
    </row>
    <row r="307" spans="1:7" ht="14.4" x14ac:dyDescent="0.3">
      <c r="A307" s="11" t="s">
        <v>603</v>
      </c>
      <c r="B307" s="75" t="s">
        <v>209</v>
      </c>
      <c r="C307" s="75"/>
      <c r="D307" s="75"/>
      <c r="E307" s="75"/>
      <c r="F307" s="75"/>
      <c r="G307" s="82"/>
    </row>
    <row r="308" spans="1:7" ht="26.4" x14ac:dyDescent="0.3">
      <c r="A308" s="5" t="s">
        <v>608</v>
      </c>
      <c r="B308" s="12" t="s">
        <v>430</v>
      </c>
      <c r="C308" s="7" t="s">
        <v>201</v>
      </c>
      <c r="D308" s="31">
        <v>1.01</v>
      </c>
      <c r="E308" s="32"/>
      <c r="F308" s="32"/>
      <c r="G308" s="82"/>
    </row>
    <row r="309" spans="1:7" ht="26.4" x14ac:dyDescent="0.3">
      <c r="A309" s="5" t="s">
        <v>609</v>
      </c>
      <c r="B309" s="12" t="s">
        <v>251</v>
      </c>
      <c r="C309" s="7" t="s">
        <v>12</v>
      </c>
      <c r="D309" s="31">
        <v>11.7</v>
      </c>
      <c r="E309" s="32"/>
      <c r="F309" s="32"/>
      <c r="G309" s="82"/>
    </row>
    <row r="310" spans="1:7" ht="26.4" x14ac:dyDescent="0.3">
      <c r="A310" s="5" t="s">
        <v>610</v>
      </c>
      <c r="B310" s="12" t="s">
        <v>431</v>
      </c>
      <c r="C310" s="7" t="s">
        <v>12</v>
      </c>
      <c r="D310" s="31">
        <v>27</v>
      </c>
      <c r="E310" s="32"/>
      <c r="F310" s="32"/>
      <c r="G310" s="82"/>
    </row>
    <row r="311" spans="1:7" ht="14.4" x14ac:dyDescent="0.3">
      <c r="A311" s="11" t="s">
        <v>611</v>
      </c>
      <c r="B311" s="75" t="s">
        <v>39</v>
      </c>
      <c r="C311" s="75"/>
      <c r="D311" s="75"/>
      <c r="E311" s="75"/>
      <c r="F311" s="75"/>
      <c r="G311" s="82"/>
    </row>
    <row r="312" spans="1:7" ht="79.2" customHeight="1" x14ac:dyDescent="0.3">
      <c r="A312" s="5" t="s">
        <v>618</v>
      </c>
      <c r="B312" s="12" t="s">
        <v>418</v>
      </c>
      <c r="C312" s="13" t="s">
        <v>12</v>
      </c>
      <c r="D312" s="31">
        <v>16</v>
      </c>
      <c r="E312" s="32"/>
      <c r="F312" s="32"/>
      <c r="G312" s="82"/>
    </row>
    <row r="313" spans="1:7" ht="52.8" x14ac:dyDescent="0.3">
      <c r="A313" s="5" t="s">
        <v>619</v>
      </c>
      <c r="B313" s="12" t="s">
        <v>419</v>
      </c>
      <c r="C313" s="7" t="s">
        <v>44</v>
      </c>
      <c r="D313" s="31">
        <v>12</v>
      </c>
      <c r="E313" s="32"/>
      <c r="F313" s="32"/>
      <c r="G313" s="82"/>
    </row>
    <row r="314" spans="1:7" ht="14.4" x14ac:dyDescent="0.3">
      <c r="A314" s="11" t="s">
        <v>612</v>
      </c>
      <c r="B314" s="75" t="s">
        <v>46</v>
      </c>
      <c r="C314" s="75"/>
      <c r="D314" s="75"/>
      <c r="E314" s="75"/>
      <c r="F314" s="75"/>
      <c r="G314" s="82"/>
    </row>
    <row r="315" spans="1:7" ht="39.6" x14ac:dyDescent="0.3">
      <c r="A315" s="5" t="s">
        <v>620</v>
      </c>
      <c r="B315" s="12" t="s">
        <v>373</v>
      </c>
      <c r="C315" s="7" t="s">
        <v>44</v>
      </c>
      <c r="D315" s="31">
        <f>3*2</f>
        <v>6</v>
      </c>
      <c r="E315" s="32"/>
      <c r="F315" s="32"/>
      <c r="G315" s="82"/>
    </row>
    <row r="316" spans="1:7" ht="14.4" x14ac:dyDescent="0.3">
      <c r="A316" s="11" t="s">
        <v>613</v>
      </c>
      <c r="B316" s="75" t="s">
        <v>50</v>
      </c>
      <c r="C316" s="75"/>
      <c r="D316" s="75"/>
      <c r="E316" s="75"/>
      <c r="F316" s="75"/>
      <c r="G316" s="82"/>
    </row>
    <row r="317" spans="1:7" ht="26.4" x14ac:dyDescent="0.3">
      <c r="A317" s="5" t="s">
        <v>621</v>
      </c>
      <c r="B317" s="12" t="s">
        <v>396</v>
      </c>
      <c r="C317" s="7" t="s">
        <v>12</v>
      </c>
      <c r="D317" s="31">
        <v>99</v>
      </c>
      <c r="E317" s="32"/>
      <c r="F317" s="32"/>
      <c r="G317" s="82"/>
    </row>
    <row r="318" spans="1:7" ht="14.4" x14ac:dyDescent="0.3">
      <c r="A318" s="5" t="s">
        <v>622</v>
      </c>
      <c r="B318" s="12" t="s">
        <v>376</v>
      </c>
      <c r="C318" s="7" t="s">
        <v>12</v>
      </c>
      <c r="D318" s="31">
        <v>99</v>
      </c>
      <c r="E318" s="32"/>
      <c r="F318" s="32"/>
      <c r="G318" s="82"/>
    </row>
    <row r="319" spans="1:7" ht="39.6" x14ac:dyDescent="0.3">
      <c r="A319" s="5" t="s">
        <v>623</v>
      </c>
      <c r="B319" s="6" t="s">
        <v>377</v>
      </c>
      <c r="C319" s="7" t="s">
        <v>12</v>
      </c>
      <c r="D319" s="31">
        <v>34.56</v>
      </c>
      <c r="E319" s="32"/>
      <c r="F319" s="32"/>
      <c r="G319" s="82"/>
    </row>
    <row r="320" spans="1:7" ht="39.6" x14ac:dyDescent="0.3">
      <c r="A320" s="5" t="s">
        <v>624</v>
      </c>
      <c r="B320" s="6" t="s">
        <v>397</v>
      </c>
      <c r="C320" s="7" t="s">
        <v>12</v>
      </c>
      <c r="D320" s="31">
        <v>30.24</v>
      </c>
      <c r="E320" s="32"/>
      <c r="F320" s="32"/>
      <c r="G320" s="82"/>
    </row>
    <row r="321" spans="1:7" ht="39.6" x14ac:dyDescent="0.3">
      <c r="A321" s="5" t="s">
        <v>625</v>
      </c>
      <c r="B321" s="6" t="s">
        <v>398</v>
      </c>
      <c r="C321" s="7" t="s">
        <v>12</v>
      </c>
      <c r="D321" s="31">
        <v>35</v>
      </c>
      <c r="E321" s="32"/>
      <c r="F321" s="32"/>
      <c r="G321" s="82"/>
    </row>
    <row r="322" spans="1:7" ht="14.4" x14ac:dyDescent="0.3">
      <c r="A322" s="11" t="s">
        <v>614</v>
      </c>
      <c r="B322" s="75" t="s">
        <v>55</v>
      </c>
      <c r="C322" s="75"/>
      <c r="D322" s="75"/>
      <c r="E322" s="75"/>
      <c r="F322" s="75"/>
      <c r="G322" s="82"/>
    </row>
    <row r="323" spans="1:7" ht="105.6" x14ac:dyDescent="0.3">
      <c r="A323" s="5" t="s">
        <v>626</v>
      </c>
      <c r="B323" s="6" t="s">
        <v>401</v>
      </c>
      <c r="C323" s="7" t="s">
        <v>12</v>
      </c>
      <c r="D323" s="31">
        <v>2.2000000000000002</v>
      </c>
      <c r="E323" s="32"/>
      <c r="F323" s="32"/>
      <c r="G323" s="82"/>
    </row>
    <row r="324" spans="1:7" ht="52.8" x14ac:dyDescent="0.3">
      <c r="A324" s="5" t="s">
        <v>627</v>
      </c>
      <c r="B324" s="12" t="s">
        <v>58</v>
      </c>
      <c r="C324" s="33" t="s">
        <v>59</v>
      </c>
      <c r="D324" s="31">
        <v>2</v>
      </c>
      <c r="E324" s="32"/>
      <c r="F324" s="32"/>
      <c r="G324" s="82"/>
    </row>
    <row r="325" spans="1:7" ht="14.4" x14ac:dyDescent="0.3">
      <c r="A325" s="11" t="s">
        <v>615</v>
      </c>
      <c r="B325" s="75" t="s">
        <v>61</v>
      </c>
      <c r="C325" s="75"/>
      <c r="D325" s="75"/>
      <c r="E325" s="75"/>
      <c r="F325" s="75"/>
      <c r="G325" s="82"/>
    </row>
    <row r="326" spans="1:7" ht="26.4" x14ac:dyDescent="0.3">
      <c r="A326" s="5" t="s">
        <v>628</v>
      </c>
      <c r="B326" s="25" t="s">
        <v>382</v>
      </c>
      <c r="C326" s="7" t="s">
        <v>12</v>
      </c>
      <c r="D326" s="31">
        <v>12</v>
      </c>
      <c r="E326" s="32"/>
      <c r="F326" s="32"/>
      <c r="G326" s="82"/>
    </row>
    <row r="327" spans="1:7" ht="14.4" x14ac:dyDescent="0.3">
      <c r="A327" s="5" t="s">
        <v>629</v>
      </c>
      <c r="B327" s="25" t="s">
        <v>427</v>
      </c>
      <c r="C327" s="7" t="s">
        <v>44</v>
      </c>
      <c r="D327" s="31">
        <v>22</v>
      </c>
      <c r="E327" s="32"/>
      <c r="F327" s="32"/>
      <c r="G327" s="82"/>
    </row>
    <row r="328" spans="1:7" ht="14.4" x14ac:dyDescent="0.3">
      <c r="A328" s="11" t="s">
        <v>616</v>
      </c>
      <c r="B328" s="75" t="s">
        <v>67</v>
      </c>
      <c r="C328" s="75"/>
      <c r="D328" s="75"/>
      <c r="E328" s="75"/>
      <c r="F328" s="75"/>
      <c r="G328" s="82"/>
    </row>
    <row r="329" spans="1:7" ht="52.8" x14ac:dyDescent="0.3">
      <c r="A329" s="5" t="s">
        <v>630</v>
      </c>
      <c r="B329" s="12" t="s">
        <v>78</v>
      </c>
      <c r="C329" s="7" t="s">
        <v>59</v>
      </c>
      <c r="D329" s="31">
        <v>2</v>
      </c>
      <c r="E329" s="32"/>
      <c r="F329" s="32"/>
      <c r="G329" s="82"/>
    </row>
    <row r="330" spans="1:7" ht="66" x14ac:dyDescent="0.3">
      <c r="A330" s="5" t="s">
        <v>631</v>
      </c>
      <c r="B330" s="12" t="s">
        <v>76</v>
      </c>
      <c r="C330" s="7" t="s">
        <v>59</v>
      </c>
      <c r="D330" s="31">
        <v>2</v>
      </c>
      <c r="E330" s="32"/>
      <c r="F330" s="32"/>
      <c r="G330" s="82"/>
    </row>
    <row r="331" spans="1:7" ht="14.4" x14ac:dyDescent="0.3">
      <c r="A331" s="11" t="s">
        <v>617</v>
      </c>
      <c r="B331" s="75" t="s">
        <v>252</v>
      </c>
      <c r="C331" s="75"/>
      <c r="D331" s="75"/>
      <c r="E331" s="75"/>
      <c r="F331" s="75"/>
      <c r="G331" s="82"/>
    </row>
    <row r="332" spans="1:7" ht="39.6" x14ac:dyDescent="0.3">
      <c r="A332" s="5" t="s">
        <v>632</v>
      </c>
      <c r="B332" s="35" t="s">
        <v>428</v>
      </c>
      <c r="C332" s="7" t="s">
        <v>59</v>
      </c>
      <c r="D332" s="31">
        <v>2</v>
      </c>
      <c r="E332" s="32"/>
      <c r="F332" s="32"/>
      <c r="G332" s="82"/>
    </row>
    <row r="333" spans="1:7" ht="26.4" x14ac:dyDescent="0.3">
      <c r="A333" s="5" t="s">
        <v>633</v>
      </c>
      <c r="B333" s="35" t="s">
        <v>597</v>
      </c>
      <c r="C333" s="7" t="s">
        <v>59</v>
      </c>
      <c r="D333" s="31">
        <v>2</v>
      </c>
      <c r="E333" s="32"/>
      <c r="F333" s="32"/>
      <c r="G333" s="82"/>
    </row>
    <row r="334" spans="1:7" ht="26.4" x14ac:dyDescent="0.3">
      <c r="A334" s="5" t="s">
        <v>634</v>
      </c>
      <c r="B334" s="35" t="s">
        <v>253</v>
      </c>
      <c r="C334" s="7" t="s">
        <v>59</v>
      </c>
      <c r="D334" s="31">
        <v>2</v>
      </c>
      <c r="E334" s="32"/>
      <c r="F334" s="32"/>
      <c r="G334" s="82"/>
    </row>
    <row r="335" spans="1:7" ht="26.4" x14ac:dyDescent="0.3">
      <c r="A335" s="5" t="s">
        <v>635</v>
      </c>
      <c r="B335" s="41" t="s">
        <v>426</v>
      </c>
      <c r="C335" s="42" t="s">
        <v>59</v>
      </c>
      <c r="D335" s="43">
        <v>2</v>
      </c>
      <c r="E335" s="44"/>
      <c r="F335" s="45"/>
      <c r="G335" s="82"/>
    </row>
    <row r="336" spans="1:7" ht="14.4" customHeight="1" x14ac:dyDescent="0.3">
      <c r="A336" s="9">
        <v>3.3</v>
      </c>
      <c r="B336" s="112" t="s">
        <v>548</v>
      </c>
      <c r="C336" s="113"/>
      <c r="D336" s="113"/>
      <c r="E336" s="113"/>
      <c r="F336" s="114"/>
      <c r="G336" s="82"/>
    </row>
    <row r="337" spans="1:9" ht="14.4" x14ac:dyDescent="0.3">
      <c r="A337" s="9" t="s">
        <v>190</v>
      </c>
      <c r="B337" s="103" t="s">
        <v>549</v>
      </c>
      <c r="C337" s="104"/>
      <c r="D337" s="104"/>
      <c r="E337" s="104"/>
      <c r="F337" s="105"/>
      <c r="G337" s="82"/>
    </row>
    <row r="338" spans="1:9" ht="14.4" x14ac:dyDescent="0.3">
      <c r="A338" s="10" t="s">
        <v>636</v>
      </c>
      <c r="B338" s="89" t="s">
        <v>547</v>
      </c>
      <c r="C338" s="90"/>
      <c r="D338" s="90"/>
      <c r="E338" s="90"/>
      <c r="F338" s="91"/>
      <c r="G338" s="82"/>
    </row>
    <row r="339" spans="1:9" ht="14.4" x14ac:dyDescent="0.3">
      <c r="A339" s="11" t="s">
        <v>637</v>
      </c>
      <c r="B339" s="77" t="s">
        <v>194</v>
      </c>
      <c r="C339" s="78"/>
      <c r="D339" s="78"/>
      <c r="E339" s="78"/>
      <c r="F339" s="79"/>
      <c r="G339" s="82"/>
      <c r="I339" s="40"/>
    </row>
    <row r="340" spans="1:9" ht="14.4" x14ac:dyDescent="0.3">
      <c r="A340" s="5" t="s">
        <v>648</v>
      </c>
      <c r="B340" s="12" t="s">
        <v>196</v>
      </c>
      <c r="C340" s="7" t="s">
        <v>12</v>
      </c>
      <c r="D340" s="8">
        <v>135</v>
      </c>
      <c r="E340" s="20"/>
      <c r="F340" s="32"/>
      <c r="G340" s="82"/>
    </row>
    <row r="341" spans="1:9" ht="14.4" x14ac:dyDescent="0.3">
      <c r="A341" s="11" t="s">
        <v>638</v>
      </c>
      <c r="B341" s="77" t="s">
        <v>198</v>
      </c>
      <c r="C341" s="78"/>
      <c r="D341" s="78"/>
      <c r="E341" s="78"/>
      <c r="F341" s="79"/>
      <c r="G341" s="82"/>
    </row>
    <row r="342" spans="1:9" ht="14.4" x14ac:dyDescent="0.3">
      <c r="A342" s="5" t="s">
        <v>649</v>
      </c>
      <c r="B342" s="12" t="s">
        <v>200</v>
      </c>
      <c r="C342" s="7" t="s">
        <v>238</v>
      </c>
      <c r="D342" s="8">
        <v>7.2</v>
      </c>
      <c r="E342" s="20"/>
      <c r="F342" s="32"/>
      <c r="G342" s="82"/>
    </row>
    <row r="343" spans="1:9" ht="14.4" x14ac:dyDescent="0.3">
      <c r="A343" s="5" t="s">
        <v>650</v>
      </c>
      <c r="B343" s="12" t="s">
        <v>203</v>
      </c>
      <c r="C343" s="7" t="s">
        <v>238</v>
      </c>
      <c r="D343" s="8">
        <f>D342*1.1</f>
        <v>7.9200000000000008</v>
      </c>
      <c r="E343" s="20"/>
      <c r="F343" s="32"/>
      <c r="G343" s="82"/>
    </row>
    <row r="344" spans="1:9" ht="14.4" x14ac:dyDescent="0.3">
      <c r="A344" s="5" t="s">
        <v>651</v>
      </c>
      <c r="B344" s="12" t="s">
        <v>205</v>
      </c>
      <c r="C344" s="7" t="s">
        <v>238</v>
      </c>
      <c r="D344" s="8">
        <f>D348*0.1</f>
        <v>15.4</v>
      </c>
      <c r="E344" s="20"/>
      <c r="F344" s="32"/>
      <c r="G344" s="82"/>
    </row>
    <row r="345" spans="1:9" ht="14.4" x14ac:dyDescent="0.3">
      <c r="A345" s="5" t="s">
        <v>652</v>
      </c>
      <c r="B345" s="12" t="s">
        <v>207</v>
      </c>
      <c r="C345" s="7" t="s">
        <v>238</v>
      </c>
      <c r="D345" s="8">
        <f>D344*1.1</f>
        <v>16.940000000000001</v>
      </c>
      <c r="E345" s="20"/>
      <c r="F345" s="32"/>
      <c r="G345" s="82"/>
    </row>
    <row r="346" spans="1:9" ht="14.4" x14ac:dyDescent="0.3">
      <c r="A346" s="11" t="s">
        <v>639</v>
      </c>
      <c r="B346" s="77" t="s">
        <v>209</v>
      </c>
      <c r="C346" s="78"/>
      <c r="D346" s="78"/>
      <c r="E346" s="78"/>
      <c r="F346" s="79"/>
      <c r="G346" s="82"/>
    </row>
    <row r="347" spans="1:9" ht="26.4" x14ac:dyDescent="0.3">
      <c r="A347" s="5" t="s">
        <v>653</v>
      </c>
      <c r="B347" s="12" t="s">
        <v>430</v>
      </c>
      <c r="C347" s="7" t="s">
        <v>201</v>
      </c>
      <c r="D347" s="8">
        <v>7.2</v>
      </c>
      <c r="E347" s="20"/>
      <c r="F347" s="32"/>
      <c r="G347" s="82"/>
    </row>
    <row r="348" spans="1:9" ht="26.4" x14ac:dyDescent="0.3">
      <c r="A348" s="5" t="s">
        <v>654</v>
      </c>
      <c r="B348" s="12" t="s">
        <v>251</v>
      </c>
      <c r="C348" s="7" t="s">
        <v>12</v>
      </c>
      <c r="D348" s="8">
        <v>154</v>
      </c>
      <c r="E348" s="20"/>
      <c r="F348" s="32"/>
      <c r="G348" s="82"/>
    </row>
    <row r="349" spans="1:9" ht="26.4" x14ac:dyDescent="0.3">
      <c r="A349" s="5" t="s">
        <v>655</v>
      </c>
      <c r="B349" s="12" t="s">
        <v>431</v>
      </c>
      <c r="C349" s="7" t="s">
        <v>12</v>
      </c>
      <c r="D349" s="8">
        <v>198</v>
      </c>
      <c r="E349" s="20"/>
      <c r="F349" s="32"/>
      <c r="G349" s="82"/>
    </row>
    <row r="350" spans="1:9" ht="14.4" x14ac:dyDescent="0.3">
      <c r="A350" s="11" t="s">
        <v>640</v>
      </c>
      <c r="B350" s="77" t="s">
        <v>39</v>
      </c>
      <c r="C350" s="78"/>
      <c r="D350" s="78"/>
      <c r="E350" s="78"/>
      <c r="F350" s="79"/>
      <c r="G350" s="82"/>
    </row>
    <row r="351" spans="1:9" ht="79.2" customHeight="1" x14ac:dyDescent="0.3">
      <c r="A351" s="5" t="s">
        <v>656</v>
      </c>
      <c r="B351" s="12" t="s">
        <v>418</v>
      </c>
      <c r="C351" s="13" t="s">
        <v>12</v>
      </c>
      <c r="D351" s="8">
        <v>185</v>
      </c>
      <c r="E351" s="20"/>
      <c r="F351" s="32"/>
      <c r="G351" s="82"/>
    </row>
    <row r="352" spans="1:9" ht="52.8" x14ac:dyDescent="0.3">
      <c r="A352" s="5" t="s">
        <v>657</v>
      </c>
      <c r="B352" s="12" t="s">
        <v>419</v>
      </c>
      <c r="C352" s="7" t="s">
        <v>44</v>
      </c>
      <c r="D352" s="8">
        <v>29</v>
      </c>
      <c r="E352" s="20"/>
      <c r="F352" s="32"/>
      <c r="G352" s="82"/>
    </row>
    <row r="353" spans="1:7" ht="14.4" x14ac:dyDescent="0.3">
      <c r="A353" s="11" t="s">
        <v>641</v>
      </c>
      <c r="B353" s="77" t="s">
        <v>46</v>
      </c>
      <c r="C353" s="78"/>
      <c r="D353" s="78"/>
      <c r="E353" s="78"/>
      <c r="F353" s="79"/>
      <c r="G353" s="82"/>
    </row>
    <row r="354" spans="1:7" ht="52.8" x14ac:dyDescent="0.3">
      <c r="A354" s="5" t="s">
        <v>658</v>
      </c>
      <c r="B354" s="12" t="s">
        <v>420</v>
      </c>
      <c r="C354" s="7" t="s">
        <v>44</v>
      </c>
      <c r="D354" s="8">
        <f>4*3</f>
        <v>12</v>
      </c>
      <c r="E354" s="20"/>
      <c r="F354" s="32"/>
      <c r="G354" s="82"/>
    </row>
    <row r="355" spans="1:7" ht="14.4" x14ac:dyDescent="0.3">
      <c r="A355" s="11" t="s">
        <v>642</v>
      </c>
      <c r="B355" s="77" t="s">
        <v>50</v>
      </c>
      <c r="C355" s="78"/>
      <c r="D355" s="78"/>
      <c r="E355" s="78"/>
      <c r="F355" s="79"/>
      <c r="G355" s="82"/>
    </row>
    <row r="356" spans="1:7" ht="26.4" x14ac:dyDescent="0.3">
      <c r="A356" s="5" t="s">
        <v>659</v>
      </c>
      <c r="B356" s="12" t="s">
        <v>396</v>
      </c>
      <c r="C356" s="7" t="s">
        <v>12</v>
      </c>
      <c r="D356" s="8">
        <v>360</v>
      </c>
      <c r="E356" s="20"/>
      <c r="F356" s="32"/>
      <c r="G356" s="82"/>
    </row>
    <row r="357" spans="1:7" ht="14.4" x14ac:dyDescent="0.3">
      <c r="A357" s="5" t="s">
        <v>660</v>
      </c>
      <c r="B357" s="12" t="s">
        <v>376</v>
      </c>
      <c r="C357" s="7" t="s">
        <v>12</v>
      </c>
      <c r="D357" s="8">
        <v>360</v>
      </c>
      <c r="E357" s="20"/>
      <c r="F357" s="32"/>
      <c r="G357" s="82"/>
    </row>
    <row r="358" spans="1:7" ht="39.6" x14ac:dyDescent="0.3">
      <c r="A358" s="5" t="s">
        <v>661</v>
      </c>
      <c r="B358" s="6" t="s">
        <v>377</v>
      </c>
      <c r="C358" s="7" t="s">
        <v>12</v>
      </c>
      <c r="D358" s="8">
        <v>121.6</v>
      </c>
      <c r="E358" s="20"/>
      <c r="F358" s="32"/>
      <c r="G358" s="82"/>
    </row>
    <row r="359" spans="1:7" ht="39.6" x14ac:dyDescent="0.3">
      <c r="A359" s="5" t="s">
        <v>662</v>
      </c>
      <c r="B359" s="6" t="s">
        <v>397</v>
      </c>
      <c r="C359" s="7" t="s">
        <v>12</v>
      </c>
      <c r="D359" s="8">
        <v>106.4</v>
      </c>
      <c r="E359" s="20"/>
      <c r="F359" s="32"/>
      <c r="G359" s="82"/>
    </row>
    <row r="360" spans="1:7" ht="39.6" x14ac:dyDescent="0.3">
      <c r="A360" s="5" t="s">
        <v>663</v>
      </c>
      <c r="B360" s="6" t="s">
        <v>398</v>
      </c>
      <c r="C360" s="7" t="s">
        <v>12</v>
      </c>
      <c r="D360" s="8">
        <v>132</v>
      </c>
      <c r="E360" s="20"/>
      <c r="F360" s="32"/>
      <c r="G360" s="82"/>
    </row>
    <row r="361" spans="1:7" ht="14.4" x14ac:dyDescent="0.3">
      <c r="A361" s="11" t="s">
        <v>643</v>
      </c>
      <c r="B361" s="77" t="s">
        <v>55</v>
      </c>
      <c r="C361" s="78"/>
      <c r="D361" s="78"/>
      <c r="E361" s="78"/>
      <c r="F361" s="79"/>
      <c r="G361" s="82"/>
    </row>
    <row r="362" spans="1:7" ht="105.6" x14ac:dyDescent="0.3">
      <c r="A362" s="5" t="s">
        <v>664</v>
      </c>
      <c r="B362" s="6" t="s">
        <v>401</v>
      </c>
      <c r="C362" s="7" t="s">
        <v>12</v>
      </c>
      <c r="D362" s="8">
        <v>26</v>
      </c>
      <c r="E362" s="20"/>
      <c r="F362" s="32"/>
      <c r="G362" s="82"/>
    </row>
    <row r="363" spans="1:7" ht="52.8" x14ac:dyDescent="0.3">
      <c r="A363" s="5" t="s">
        <v>665</v>
      </c>
      <c r="B363" s="12" t="s">
        <v>58</v>
      </c>
      <c r="C363" s="7" t="s">
        <v>59</v>
      </c>
      <c r="D363" s="8">
        <v>4</v>
      </c>
      <c r="E363" s="21"/>
      <c r="F363" s="32"/>
      <c r="G363" s="82"/>
    </row>
    <row r="364" spans="1:7" ht="14.4" x14ac:dyDescent="0.3">
      <c r="A364" s="11" t="s">
        <v>644</v>
      </c>
      <c r="B364" s="77" t="s">
        <v>61</v>
      </c>
      <c r="C364" s="78"/>
      <c r="D364" s="78"/>
      <c r="E364" s="78"/>
      <c r="F364" s="79"/>
      <c r="G364" s="82"/>
    </row>
    <row r="365" spans="1:7" ht="26.4" x14ac:dyDescent="0.3">
      <c r="A365" s="5" t="s">
        <v>666</v>
      </c>
      <c r="B365" s="25" t="s">
        <v>382</v>
      </c>
      <c r="C365" s="7" t="s">
        <v>12</v>
      </c>
      <c r="D365" s="8">
        <v>154</v>
      </c>
      <c r="E365" s="20"/>
      <c r="F365" s="32"/>
      <c r="G365" s="82"/>
    </row>
    <row r="366" spans="1:7" ht="26.4" x14ac:dyDescent="0.3">
      <c r="A366" s="5" t="s">
        <v>667</v>
      </c>
      <c r="B366" s="25" t="s">
        <v>65</v>
      </c>
      <c r="C366" s="7" t="s">
        <v>44</v>
      </c>
      <c r="D366" s="8">
        <v>76</v>
      </c>
      <c r="E366" s="20"/>
      <c r="F366" s="32"/>
      <c r="G366" s="82"/>
    </row>
    <row r="367" spans="1:7" ht="14.4" x14ac:dyDescent="0.3">
      <c r="A367" s="11" t="s">
        <v>645</v>
      </c>
      <c r="B367" s="77" t="s">
        <v>67</v>
      </c>
      <c r="C367" s="78"/>
      <c r="D367" s="78"/>
      <c r="E367" s="78"/>
      <c r="F367" s="79"/>
      <c r="G367" s="82"/>
    </row>
    <row r="368" spans="1:7" ht="66" x14ac:dyDescent="0.3">
      <c r="A368" s="5" t="s">
        <v>668</v>
      </c>
      <c r="B368" s="12" t="s">
        <v>551</v>
      </c>
      <c r="C368" s="7" t="s">
        <v>59</v>
      </c>
      <c r="D368" s="8">
        <v>17</v>
      </c>
      <c r="E368" s="20"/>
      <c r="F368" s="32"/>
      <c r="G368" s="82"/>
    </row>
    <row r="369" spans="1:7" ht="79.2" x14ac:dyDescent="0.3">
      <c r="A369" s="5" t="s">
        <v>669</v>
      </c>
      <c r="B369" s="12" t="s">
        <v>552</v>
      </c>
      <c r="C369" s="7" t="s">
        <v>59</v>
      </c>
      <c r="D369" s="8">
        <v>2</v>
      </c>
      <c r="E369" s="20"/>
      <c r="F369" s="32"/>
      <c r="G369" s="82"/>
    </row>
    <row r="370" spans="1:7" ht="52.8" x14ac:dyDescent="0.3">
      <c r="A370" s="5" t="s">
        <v>670</v>
      </c>
      <c r="B370" s="12" t="s">
        <v>553</v>
      </c>
      <c r="C370" s="7" t="s">
        <v>59</v>
      </c>
      <c r="D370" s="8">
        <v>2</v>
      </c>
      <c r="E370" s="20"/>
      <c r="F370" s="32"/>
      <c r="G370" s="82"/>
    </row>
    <row r="371" spans="1:7" ht="79.2" x14ac:dyDescent="0.3">
      <c r="A371" s="5" t="s">
        <v>671</v>
      </c>
      <c r="B371" s="12" t="s">
        <v>554</v>
      </c>
      <c r="C371" s="7" t="s">
        <v>59</v>
      </c>
      <c r="D371" s="8">
        <v>8</v>
      </c>
      <c r="E371" s="20"/>
      <c r="F371" s="32"/>
      <c r="G371" s="82"/>
    </row>
    <row r="372" spans="1:7" ht="79.2" x14ac:dyDescent="0.3">
      <c r="A372" s="5" t="s">
        <v>672</v>
      </c>
      <c r="B372" s="12" t="s">
        <v>438</v>
      </c>
      <c r="C372" s="7" t="s">
        <v>59</v>
      </c>
      <c r="D372" s="8">
        <v>4</v>
      </c>
      <c r="E372" s="20"/>
      <c r="F372" s="32"/>
      <c r="G372" s="82"/>
    </row>
    <row r="373" spans="1:7" ht="52.8" x14ac:dyDescent="0.3">
      <c r="A373" s="5" t="s">
        <v>673</v>
      </c>
      <c r="B373" s="12" t="s">
        <v>555</v>
      </c>
      <c r="C373" s="7" t="s">
        <v>59</v>
      </c>
      <c r="D373" s="8">
        <v>4</v>
      </c>
      <c r="E373" s="20"/>
      <c r="F373" s="32"/>
      <c r="G373" s="82"/>
    </row>
    <row r="374" spans="1:7" ht="14.4" x14ac:dyDescent="0.3">
      <c r="A374" s="5" t="s">
        <v>674</v>
      </c>
      <c r="B374" s="12" t="s">
        <v>80</v>
      </c>
      <c r="C374" s="7" t="s">
        <v>37</v>
      </c>
      <c r="D374" s="8">
        <v>1</v>
      </c>
      <c r="E374" s="20"/>
      <c r="F374" s="32"/>
      <c r="G374" s="82"/>
    </row>
    <row r="375" spans="1:7" ht="14.4" x14ac:dyDescent="0.3">
      <c r="A375" s="11" t="s">
        <v>646</v>
      </c>
      <c r="B375" s="75" t="s">
        <v>252</v>
      </c>
      <c r="C375" s="75"/>
      <c r="D375" s="75"/>
      <c r="E375" s="75"/>
      <c r="F375" s="75"/>
      <c r="G375" s="82"/>
    </row>
    <row r="376" spans="1:7" ht="39.6" x14ac:dyDescent="0.3">
      <c r="A376" s="5" t="s">
        <v>675</v>
      </c>
      <c r="B376" s="35" t="s">
        <v>428</v>
      </c>
      <c r="C376" s="7" t="s">
        <v>59</v>
      </c>
      <c r="D376" s="31">
        <v>2</v>
      </c>
      <c r="E376" s="32"/>
      <c r="F376" s="32"/>
      <c r="G376" s="82"/>
    </row>
    <row r="377" spans="1:7" ht="26.4" x14ac:dyDescent="0.3">
      <c r="A377" s="5" t="s">
        <v>676</v>
      </c>
      <c r="B377" s="35" t="s">
        <v>597</v>
      </c>
      <c r="C377" s="7" t="s">
        <v>59</v>
      </c>
      <c r="D377" s="31">
        <v>2</v>
      </c>
      <c r="E377" s="32"/>
      <c r="F377" s="32"/>
      <c r="G377" s="82"/>
    </row>
    <row r="378" spans="1:7" ht="26.4" x14ac:dyDescent="0.3">
      <c r="A378" s="5" t="s">
        <v>677</v>
      </c>
      <c r="B378" s="35" t="s">
        <v>253</v>
      </c>
      <c r="C378" s="7" t="s">
        <v>59</v>
      </c>
      <c r="D378" s="31">
        <v>2</v>
      </c>
      <c r="E378" s="32"/>
      <c r="F378" s="32"/>
      <c r="G378" s="82"/>
    </row>
    <row r="379" spans="1:7" ht="26.4" x14ac:dyDescent="0.3">
      <c r="A379" s="5" t="s">
        <v>678</v>
      </c>
      <c r="B379" s="41" t="s">
        <v>426</v>
      </c>
      <c r="C379" s="42" t="s">
        <v>59</v>
      </c>
      <c r="D379" s="43">
        <v>2</v>
      </c>
      <c r="E379" s="44"/>
      <c r="F379" s="45"/>
      <c r="G379" s="82"/>
    </row>
    <row r="380" spans="1:7" ht="14.4" x14ac:dyDescent="0.3">
      <c r="A380" s="11" t="s">
        <v>647</v>
      </c>
      <c r="B380" s="77" t="s">
        <v>91</v>
      </c>
      <c r="C380" s="78"/>
      <c r="D380" s="78"/>
      <c r="E380" s="78"/>
      <c r="F380" s="79"/>
      <c r="G380" s="82"/>
    </row>
    <row r="381" spans="1:7" ht="26.4" x14ac:dyDescent="0.3">
      <c r="A381" s="5" t="s">
        <v>679</v>
      </c>
      <c r="B381" s="6" t="s">
        <v>394</v>
      </c>
      <c r="C381" s="7" t="s">
        <v>59</v>
      </c>
      <c r="D381" s="8">
        <v>1</v>
      </c>
      <c r="E381" s="20"/>
      <c r="F381" s="19"/>
      <c r="G381" s="82"/>
    </row>
    <row r="382" spans="1:7" ht="171.6" x14ac:dyDescent="0.3">
      <c r="A382" s="5" t="s">
        <v>756</v>
      </c>
      <c r="B382" s="6" t="s">
        <v>755</v>
      </c>
      <c r="C382" s="7" t="s">
        <v>37</v>
      </c>
      <c r="D382" s="8">
        <v>1</v>
      </c>
      <c r="E382" s="20"/>
      <c r="F382" s="19"/>
      <c r="G382" s="82"/>
    </row>
    <row r="383" spans="1:7" ht="14.4" customHeight="1" x14ac:dyDescent="0.3">
      <c r="A383" s="9">
        <v>3.4</v>
      </c>
      <c r="B383" s="86" t="s">
        <v>239</v>
      </c>
      <c r="C383" s="87"/>
      <c r="D383" s="87"/>
      <c r="E383" s="87"/>
      <c r="F383" s="88"/>
      <c r="G383" s="82"/>
    </row>
    <row r="384" spans="1:7" ht="14.4" x14ac:dyDescent="0.3">
      <c r="A384" s="9" t="s">
        <v>680</v>
      </c>
      <c r="B384" s="86" t="s">
        <v>240</v>
      </c>
      <c r="C384" s="87"/>
      <c r="D384" s="87"/>
      <c r="E384" s="87"/>
      <c r="F384" s="88"/>
      <c r="G384" s="82"/>
    </row>
    <row r="385" spans="1:7" ht="14.4" x14ac:dyDescent="0.3">
      <c r="A385" s="10" t="s">
        <v>681</v>
      </c>
      <c r="B385" s="89" t="s">
        <v>558</v>
      </c>
      <c r="C385" s="90"/>
      <c r="D385" s="90"/>
      <c r="E385" s="90"/>
      <c r="F385" s="91"/>
      <c r="G385" s="82"/>
    </row>
    <row r="386" spans="1:7" ht="14.4" x14ac:dyDescent="0.3">
      <c r="A386" s="11" t="s">
        <v>682</v>
      </c>
      <c r="B386" s="77" t="s">
        <v>194</v>
      </c>
      <c r="C386" s="78"/>
      <c r="D386" s="78"/>
      <c r="E386" s="78"/>
      <c r="F386" s="79"/>
      <c r="G386" s="82"/>
    </row>
    <row r="387" spans="1:7" ht="14.4" x14ac:dyDescent="0.3">
      <c r="A387" s="5" t="s">
        <v>692</v>
      </c>
      <c r="B387" s="12" t="s">
        <v>196</v>
      </c>
      <c r="C387" s="7" t="s">
        <v>12</v>
      </c>
      <c r="D387" s="8">
        <v>82</v>
      </c>
      <c r="E387" s="20"/>
      <c r="F387" s="19"/>
      <c r="G387" s="82"/>
    </row>
    <row r="388" spans="1:7" ht="14.4" x14ac:dyDescent="0.3">
      <c r="A388" s="11" t="s">
        <v>683</v>
      </c>
      <c r="B388" s="77" t="s">
        <v>198</v>
      </c>
      <c r="C388" s="78"/>
      <c r="D388" s="78"/>
      <c r="E388" s="78"/>
      <c r="F388" s="79"/>
      <c r="G388" s="82"/>
    </row>
    <row r="389" spans="1:7" ht="14.4" x14ac:dyDescent="0.3">
      <c r="A389" s="5" t="s">
        <v>693</v>
      </c>
      <c r="B389" s="12" t="s">
        <v>200</v>
      </c>
      <c r="C389" s="7" t="s">
        <v>201</v>
      </c>
      <c r="D389" s="8">
        <v>37</v>
      </c>
      <c r="E389" s="20"/>
      <c r="F389" s="19"/>
      <c r="G389" s="82"/>
    </row>
    <row r="390" spans="1:7" ht="14.4" x14ac:dyDescent="0.3">
      <c r="A390" s="5" t="s">
        <v>694</v>
      </c>
      <c r="B390" s="12" t="s">
        <v>203</v>
      </c>
      <c r="C390" s="7" t="s">
        <v>201</v>
      </c>
      <c r="D390" s="8">
        <v>10</v>
      </c>
      <c r="E390" s="20"/>
      <c r="F390" s="19"/>
      <c r="G390" s="82"/>
    </row>
    <row r="391" spans="1:7" ht="14.4" x14ac:dyDescent="0.3">
      <c r="A391" s="5" t="s">
        <v>695</v>
      </c>
      <c r="B391" s="12" t="s">
        <v>562</v>
      </c>
      <c r="C391" s="7" t="s">
        <v>201</v>
      </c>
      <c r="D391" s="8">
        <f>37*1.1</f>
        <v>40.700000000000003</v>
      </c>
      <c r="E391" s="20"/>
      <c r="F391" s="19"/>
      <c r="G391" s="82"/>
    </row>
    <row r="392" spans="1:7" ht="14.4" x14ac:dyDescent="0.3">
      <c r="A392" s="5" t="s">
        <v>696</v>
      </c>
      <c r="B392" s="12" t="s">
        <v>205</v>
      </c>
      <c r="C392" s="7" t="s">
        <v>201</v>
      </c>
      <c r="D392" s="8">
        <f>D396*0.3</f>
        <v>24</v>
      </c>
      <c r="E392" s="20"/>
      <c r="F392" s="19"/>
      <c r="G392" s="82"/>
    </row>
    <row r="393" spans="1:7" ht="14.4" x14ac:dyDescent="0.3">
      <c r="A393" s="5" t="s">
        <v>697</v>
      </c>
      <c r="B393" s="12" t="s">
        <v>207</v>
      </c>
      <c r="C393" s="7" t="s">
        <v>201</v>
      </c>
      <c r="D393" s="8">
        <f>D396*0.2</f>
        <v>16</v>
      </c>
      <c r="E393" s="20"/>
      <c r="F393" s="19"/>
      <c r="G393" s="82"/>
    </row>
    <row r="394" spans="1:7" ht="14.4" x14ac:dyDescent="0.3">
      <c r="A394" s="11" t="s">
        <v>684</v>
      </c>
      <c r="B394" s="77" t="s">
        <v>209</v>
      </c>
      <c r="C394" s="78"/>
      <c r="D394" s="78"/>
      <c r="E394" s="78"/>
      <c r="F394" s="79"/>
      <c r="G394" s="82"/>
    </row>
    <row r="395" spans="1:7" ht="26.4" x14ac:dyDescent="0.3">
      <c r="A395" s="5" t="s">
        <v>698</v>
      </c>
      <c r="B395" s="12" t="s">
        <v>211</v>
      </c>
      <c r="C395" s="7" t="s">
        <v>201</v>
      </c>
      <c r="D395" s="8">
        <f>25*0.45*0.25</f>
        <v>2.8125</v>
      </c>
      <c r="E395" s="20"/>
      <c r="F395" s="19"/>
      <c r="G395" s="82"/>
    </row>
    <row r="396" spans="1:7" ht="26.4" x14ac:dyDescent="0.3">
      <c r="A396" s="5" t="s">
        <v>699</v>
      </c>
      <c r="B396" s="12" t="s">
        <v>213</v>
      </c>
      <c r="C396" s="7" t="s">
        <v>12</v>
      </c>
      <c r="D396" s="8">
        <v>80</v>
      </c>
      <c r="E396" s="20"/>
      <c r="F396" s="19"/>
      <c r="G396" s="82"/>
    </row>
    <row r="397" spans="1:7" ht="14.4" x14ac:dyDescent="0.3">
      <c r="A397" s="5" t="s">
        <v>700</v>
      </c>
      <c r="B397" s="12" t="s">
        <v>560</v>
      </c>
      <c r="C397" s="7" t="s">
        <v>201</v>
      </c>
      <c r="D397" s="8">
        <v>2.7</v>
      </c>
      <c r="E397" s="20"/>
      <c r="F397" s="19"/>
      <c r="G397" s="82"/>
    </row>
    <row r="398" spans="1:7" ht="14.4" x14ac:dyDescent="0.3">
      <c r="A398" s="5" t="s">
        <v>701</v>
      </c>
      <c r="B398" s="12" t="s">
        <v>588</v>
      </c>
      <c r="C398" s="7" t="s">
        <v>201</v>
      </c>
      <c r="D398" s="8">
        <v>3.65</v>
      </c>
      <c r="E398" s="20"/>
      <c r="F398" s="19"/>
      <c r="G398" s="82"/>
    </row>
    <row r="399" spans="1:7" ht="39.6" x14ac:dyDescent="0.3">
      <c r="A399" s="5" t="s">
        <v>702</v>
      </c>
      <c r="B399" s="12" t="s">
        <v>215</v>
      </c>
      <c r="C399" s="7" t="s">
        <v>12</v>
      </c>
      <c r="D399" s="8">
        <v>75</v>
      </c>
      <c r="E399" s="20"/>
      <c r="F399" s="19"/>
      <c r="G399" s="82"/>
    </row>
    <row r="400" spans="1:7" ht="26.4" x14ac:dyDescent="0.3">
      <c r="A400" s="5" t="s">
        <v>703</v>
      </c>
      <c r="B400" s="12" t="s">
        <v>574</v>
      </c>
      <c r="C400" s="13" t="s">
        <v>12</v>
      </c>
      <c r="D400" s="8">
        <v>2.5</v>
      </c>
      <c r="E400" s="20"/>
      <c r="F400" s="19"/>
      <c r="G400" s="82"/>
    </row>
    <row r="401" spans="1:7" ht="14.4" x14ac:dyDescent="0.3">
      <c r="A401" s="5" t="s">
        <v>704</v>
      </c>
      <c r="B401" s="12" t="s">
        <v>561</v>
      </c>
      <c r="C401" s="7" t="s">
        <v>201</v>
      </c>
      <c r="D401" s="8">
        <v>2.25</v>
      </c>
      <c r="E401" s="20"/>
      <c r="F401" s="19"/>
      <c r="G401" s="82"/>
    </row>
    <row r="402" spans="1:7" ht="14.4" x14ac:dyDescent="0.3">
      <c r="A402" s="11" t="s">
        <v>685</v>
      </c>
      <c r="B402" s="77" t="s">
        <v>39</v>
      </c>
      <c r="C402" s="78"/>
      <c r="D402" s="78"/>
      <c r="E402" s="78"/>
      <c r="F402" s="79"/>
      <c r="G402" s="82"/>
    </row>
    <row r="403" spans="1:7" ht="92.4" x14ac:dyDescent="0.3">
      <c r="A403" s="5" t="s">
        <v>705</v>
      </c>
      <c r="B403" s="12" t="s">
        <v>41</v>
      </c>
      <c r="C403" s="13" t="s">
        <v>12</v>
      </c>
      <c r="D403" s="8">
        <v>93</v>
      </c>
      <c r="E403" s="20"/>
      <c r="F403" s="19"/>
      <c r="G403" s="82"/>
    </row>
    <row r="404" spans="1:7" ht="52.8" x14ac:dyDescent="0.3">
      <c r="A404" s="5" t="s">
        <v>706</v>
      </c>
      <c r="B404" s="12" t="s">
        <v>43</v>
      </c>
      <c r="C404" s="7" t="s">
        <v>44</v>
      </c>
      <c r="D404" s="8">
        <v>18</v>
      </c>
      <c r="E404" s="20"/>
      <c r="F404" s="19"/>
      <c r="G404" s="82"/>
    </row>
    <row r="405" spans="1:7" ht="14.4" x14ac:dyDescent="0.3">
      <c r="A405" s="11" t="s">
        <v>686</v>
      </c>
      <c r="B405" s="77" t="s">
        <v>241</v>
      </c>
      <c r="C405" s="78"/>
      <c r="D405" s="78"/>
      <c r="E405" s="78"/>
      <c r="F405" s="79"/>
      <c r="G405" s="82"/>
    </row>
    <row r="406" spans="1:7" ht="105.6" x14ac:dyDescent="0.3">
      <c r="A406" s="5" t="s">
        <v>707</v>
      </c>
      <c r="B406" s="12" t="s">
        <v>401</v>
      </c>
      <c r="C406" s="7" t="s">
        <v>12</v>
      </c>
      <c r="D406" s="8">
        <v>5.6</v>
      </c>
      <c r="E406" s="20"/>
      <c r="F406" s="19"/>
      <c r="G406" s="82"/>
    </row>
    <row r="407" spans="1:7" ht="14.4" x14ac:dyDescent="0.3">
      <c r="A407" s="5" t="s">
        <v>708</v>
      </c>
      <c r="B407" s="12" t="s">
        <v>563</v>
      </c>
      <c r="C407" s="7" t="s">
        <v>12</v>
      </c>
      <c r="D407" s="8">
        <v>1.2</v>
      </c>
      <c r="E407" s="20"/>
      <c r="F407" s="19"/>
      <c r="G407" s="82"/>
    </row>
    <row r="408" spans="1:7" ht="39.6" x14ac:dyDescent="0.3">
      <c r="A408" s="5" t="s">
        <v>709</v>
      </c>
      <c r="B408" s="12" t="s">
        <v>107</v>
      </c>
      <c r="C408" s="7" t="s">
        <v>59</v>
      </c>
      <c r="D408" s="8">
        <v>2</v>
      </c>
      <c r="E408" s="20"/>
      <c r="F408" s="19"/>
      <c r="G408" s="82"/>
    </row>
    <row r="409" spans="1:7" ht="14.4" x14ac:dyDescent="0.3">
      <c r="A409" s="11" t="s">
        <v>687</v>
      </c>
      <c r="B409" s="77" t="s">
        <v>50</v>
      </c>
      <c r="C409" s="78"/>
      <c r="D409" s="78"/>
      <c r="E409" s="78"/>
      <c r="F409" s="79"/>
      <c r="G409" s="82"/>
    </row>
    <row r="410" spans="1:7" ht="26.4" x14ac:dyDescent="0.3">
      <c r="A410" s="5" t="s">
        <v>710</v>
      </c>
      <c r="B410" s="12" t="s">
        <v>396</v>
      </c>
      <c r="C410" s="7" t="s">
        <v>12</v>
      </c>
      <c r="D410" s="8">
        <v>168</v>
      </c>
      <c r="E410" s="20"/>
      <c r="F410" s="19"/>
      <c r="G410" s="82"/>
    </row>
    <row r="411" spans="1:7" ht="14.4" x14ac:dyDescent="0.3">
      <c r="A411" s="5" t="s">
        <v>711</v>
      </c>
      <c r="B411" s="12" t="s">
        <v>376</v>
      </c>
      <c r="C411" s="7" t="s">
        <v>12</v>
      </c>
      <c r="D411" s="8">
        <v>168</v>
      </c>
      <c r="E411" s="20"/>
      <c r="F411" s="19"/>
      <c r="G411" s="82"/>
    </row>
    <row r="412" spans="1:7" ht="43.2" x14ac:dyDescent="0.3">
      <c r="A412" s="5" t="s">
        <v>712</v>
      </c>
      <c r="B412" s="63" t="s">
        <v>377</v>
      </c>
      <c r="C412" s="7" t="s">
        <v>12</v>
      </c>
      <c r="D412" s="8">
        <v>49</v>
      </c>
      <c r="E412" s="20"/>
      <c r="F412" s="19"/>
      <c r="G412" s="82"/>
    </row>
    <row r="413" spans="1:7" ht="43.2" x14ac:dyDescent="0.3">
      <c r="A413" s="5" t="s">
        <v>713</v>
      </c>
      <c r="B413" s="63" t="s">
        <v>397</v>
      </c>
      <c r="C413" s="7" t="s">
        <v>12</v>
      </c>
      <c r="D413" s="8">
        <v>43</v>
      </c>
      <c r="E413" s="20"/>
      <c r="F413" s="19"/>
      <c r="G413" s="82"/>
    </row>
    <row r="414" spans="1:7" ht="43.2" x14ac:dyDescent="0.3">
      <c r="A414" s="5" t="s">
        <v>714</v>
      </c>
      <c r="B414" s="63" t="s">
        <v>398</v>
      </c>
      <c r="C414" s="7" t="s">
        <v>12</v>
      </c>
      <c r="D414" s="8">
        <v>75</v>
      </c>
      <c r="E414" s="20"/>
      <c r="F414" s="19"/>
      <c r="G414" s="82"/>
    </row>
    <row r="415" spans="1:7" ht="14.4" x14ac:dyDescent="0.3">
      <c r="A415" s="5" t="s">
        <v>715</v>
      </c>
      <c r="B415" s="12" t="s">
        <v>242</v>
      </c>
      <c r="C415" s="7" t="s">
        <v>12</v>
      </c>
      <c r="D415" s="8">
        <v>2.5</v>
      </c>
      <c r="E415" s="20"/>
      <c r="F415" s="19"/>
      <c r="G415" s="82"/>
    </row>
    <row r="416" spans="1:7" ht="14.4" x14ac:dyDescent="0.3">
      <c r="A416" s="5" t="s">
        <v>716</v>
      </c>
      <c r="B416" s="12" t="s">
        <v>243</v>
      </c>
      <c r="C416" s="7" t="s">
        <v>12</v>
      </c>
      <c r="D416" s="8">
        <v>32.4</v>
      </c>
      <c r="E416" s="20"/>
      <c r="F416" s="19"/>
      <c r="G416" s="82"/>
    </row>
    <row r="417" spans="1:7" ht="52.8" x14ac:dyDescent="0.3">
      <c r="A417" s="5" t="s">
        <v>717</v>
      </c>
      <c r="B417" s="12" t="s">
        <v>589</v>
      </c>
      <c r="C417" s="7" t="s">
        <v>12</v>
      </c>
      <c r="D417" s="8">
        <v>12</v>
      </c>
      <c r="E417" s="20"/>
      <c r="F417" s="19"/>
      <c r="G417" s="82"/>
    </row>
    <row r="418" spans="1:7" ht="39.6" x14ac:dyDescent="0.3">
      <c r="A418" s="5" t="s">
        <v>718</v>
      </c>
      <c r="B418" s="12" t="s">
        <v>575</v>
      </c>
      <c r="C418" s="7" t="s">
        <v>59</v>
      </c>
      <c r="D418" s="8">
        <v>1</v>
      </c>
      <c r="E418" s="20"/>
      <c r="F418" s="19"/>
      <c r="G418" s="82"/>
    </row>
    <row r="419" spans="1:7" ht="39.6" x14ac:dyDescent="0.3">
      <c r="A419" s="5" t="s">
        <v>719</v>
      </c>
      <c r="B419" s="12" t="s">
        <v>576</v>
      </c>
      <c r="C419" s="7" t="s">
        <v>59</v>
      </c>
      <c r="D419" s="8">
        <v>1</v>
      </c>
      <c r="E419" s="20"/>
      <c r="F419" s="19"/>
      <c r="G419" s="82"/>
    </row>
    <row r="420" spans="1:7" ht="39.6" x14ac:dyDescent="0.3">
      <c r="A420" s="5" t="s">
        <v>720</v>
      </c>
      <c r="B420" s="12" t="s">
        <v>577</v>
      </c>
      <c r="C420" s="7" t="s">
        <v>59</v>
      </c>
      <c r="D420" s="8">
        <v>2</v>
      </c>
      <c r="E420" s="20"/>
      <c r="F420" s="19"/>
      <c r="G420" s="82"/>
    </row>
    <row r="421" spans="1:7" ht="14.4" x14ac:dyDescent="0.3">
      <c r="A421" s="11" t="s">
        <v>688</v>
      </c>
      <c r="B421" s="77" t="s">
        <v>61</v>
      </c>
      <c r="C421" s="78"/>
      <c r="D421" s="78"/>
      <c r="E421" s="78"/>
      <c r="F421" s="79"/>
      <c r="G421" s="82"/>
    </row>
    <row r="422" spans="1:7" ht="26.4" x14ac:dyDescent="0.3">
      <c r="A422" s="5" t="s">
        <v>721</v>
      </c>
      <c r="B422" s="12" t="s">
        <v>244</v>
      </c>
      <c r="C422" s="7" t="s">
        <v>12</v>
      </c>
      <c r="D422" s="8">
        <v>80</v>
      </c>
      <c r="E422" s="20"/>
      <c r="F422" s="19"/>
      <c r="G422" s="82"/>
    </row>
    <row r="423" spans="1:7" ht="14.4" x14ac:dyDescent="0.3">
      <c r="A423" s="5" t="s">
        <v>722</v>
      </c>
      <c r="B423" s="12" t="s">
        <v>245</v>
      </c>
      <c r="C423" s="7" t="s">
        <v>44</v>
      </c>
      <c r="D423" s="8">
        <v>31</v>
      </c>
      <c r="E423" s="20"/>
      <c r="F423" s="19"/>
      <c r="G423" s="82"/>
    </row>
    <row r="424" spans="1:7" ht="14.4" x14ac:dyDescent="0.3">
      <c r="A424" s="11" t="s">
        <v>689</v>
      </c>
      <c r="B424" s="77" t="s">
        <v>246</v>
      </c>
      <c r="C424" s="78"/>
      <c r="D424" s="78"/>
      <c r="E424" s="78"/>
      <c r="F424" s="79"/>
      <c r="G424" s="82"/>
    </row>
    <row r="425" spans="1:7" ht="39.6" x14ac:dyDescent="0.3">
      <c r="A425" s="5" t="s">
        <v>723</v>
      </c>
      <c r="B425" s="12" t="s">
        <v>247</v>
      </c>
      <c r="C425" s="7" t="s">
        <v>44</v>
      </c>
      <c r="D425" s="8">
        <f>3*4</f>
        <v>12</v>
      </c>
      <c r="E425" s="20"/>
      <c r="F425" s="19"/>
      <c r="G425" s="82"/>
    </row>
    <row r="426" spans="1:7" ht="39.6" x14ac:dyDescent="0.3">
      <c r="A426" s="5" t="s">
        <v>724</v>
      </c>
      <c r="B426" s="12" t="s">
        <v>590</v>
      </c>
      <c r="C426" s="7" t="s">
        <v>59</v>
      </c>
      <c r="D426" s="8">
        <v>1</v>
      </c>
      <c r="E426" s="20"/>
      <c r="F426" s="19"/>
      <c r="G426" s="82"/>
    </row>
    <row r="427" spans="1:7" ht="26.4" x14ac:dyDescent="0.3">
      <c r="A427" s="5" t="s">
        <v>725</v>
      </c>
      <c r="B427" s="12" t="s">
        <v>591</v>
      </c>
      <c r="C427" s="7" t="s">
        <v>44</v>
      </c>
      <c r="D427" s="8">
        <v>6</v>
      </c>
      <c r="E427" s="20"/>
      <c r="F427" s="19"/>
      <c r="G427" s="82"/>
    </row>
    <row r="428" spans="1:7" ht="26.4" x14ac:dyDescent="0.3">
      <c r="A428" s="5" t="s">
        <v>726</v>
      </c>
      <c r="B428" s="12" t="s">
        <v>248</v>
      </c>
      <c r="C428" s="7" t="s">
        <v>44</v>
      </c>
      <c r="D428" s="8">
        <v>6</v>
      </c>
      <c r="E428" s="20"/>
      <c r="F428" s="19"/>
      <c r="G428" s="82"/>
    </row>
    <row r="429" spans="1:7" ht="14.4" x14ac:dyDescent="0.3">
      <c r="A429" s="11" t="s">
        <v>690</v>
      </c>
      <c r="B429" s="77" t="s">
        <v>67</v>
      </c>
      <c r="C429" s="78"/>
      <c r="D429" s="78"/>
      <c r="E429" s="78"/>
      <c r="F429" s="79"/>
      <c r="G429" s="82"/>
    </row>
    <row r="430" spans="1:7" ht="66" x14ac:dyDescent="0.3">
      <c r="A430" s="5" t="s">
        <v>727</v>
      </c>
      <c r="B430" s="12" t="s">
        <v>578</v>
      </c>
      <c r="C430" s="7" t="s">
        <v>59</v>
      </c>
      <c r="D430" s="8">
        <v>2</v>
      </c>
      <c r="E430" s="20"/>
      <c r="F430" s="19"/>
      <c r="G430" s="82"/>
    </row>
    <row r="431" spans="1:7" ht="52.8" x14ac:dyDescent="0.3">
      <c r="A431" s="5" t="s">
        <v>728</v>
      </c>
      <c r="B431" s="12" t="s">
        <v>389</v>
      </c>
      <c r="C431" s="7" t="s">
        <v>59</v>
      </c>
      <c r="D431" s="8">
        <v>6</v>
      </c>
      <c r="E431" s="20"/>
      <c r="F431" s="19"/>
      <c r="G431" s="82"/>
    </row>
    <row r="432" spans="1:7" ht="39.6" x14ac:dyDescent="0.3">
      <c r="A432" s="5" t="s">
        <v>729</v>
      </c>
      <c r="B432" s="12" t="s">
        <v>579</v>
      </c>
      <c r="C432" s="7" t="s">
        <v>59</v>
      </c>
      <c r="D432" s="8">
        <v>1</v>
      </c>
      <c r="E432" s="20"/>
      <c r="F432" s="19"/>
      <c r="G432" s="82"/>
    </row>
    <row r="433" spans="1:9" ht="52.8" x14ac:dyDescent="0.3">
      <c r="A433" s="5" t="s">
        <v>730</v>
      </c>
      <c r="B433" s="12" t="s">
        <v>580</v>
      </c>
      <c r="C433" s="7" t="s">
        <v>59</v>
      </c>
      <c r="D433" s="8">
        <v>3</v>
      </c>
      <c r="E433" s="20"/>
      <c r="F433" s="19"/>
      <c r="G433" s="82"/>
    </row>
    <row r="434" spans="1:9" ht="39.6" x14ac:dyDescent="0.3">
      <c r="A434" s="5" t="s">
        <v>731</v>
      </c>
      <c r="B434" s="12" t="s">
        <v>581</v>
      </c>
      <c r="C434" s="7" t="s">
        <v>59</v>
      </c>
      <c r="D434" s="8">
        <v>1</v>
      </c>
      <c r="E434" s="20"/>
      <c r="F434" s="19"/>
      <c r="G434" s="82"/>
    </row>
    <row r="435" spans="1:9" ht="66" x14ac:dyDescent="0.3">
      <c r="A435" s="5" t="s">
        <v>732</v>
      </c>
      <c r="B435" s="12" t="s">
        <v>384</v>
      </c>
      <c r="C435" s="7" t="s">
        <v>59</v>
      </c>
      <c r="D435" s="8">
        <v>4</v>
      </c>
      <c r="E435" s="20"/>
      <c r="F435" s="19"/>
      <c r="G435" s="82"/>
    </row>
    <row r="436" spans="1:9" ht="52.8" x14ac:dyDescent="0.3">
      <c r="A436" s="5" t="s">
        <v>733</v>
      </c>
      <c r="B436" s="12" t="s">
        <v>582</v>
      </c>
      <c r="C436" s="7" t="s">
        <v>59</v>
      </c>
      <c r="D436" s="8">
        <v>2</v>
      </c>
      <c r="E436" s="20"/>
      <c r="F436" s="19"/>
      <c r="G436" s="82"/>
    </row>
    <row r="437" spans="1:9" ht="39.6" x14ac:dyDescent="0.3">
      <c r="A437" s="5" t="s">
        <v>734</v>
      </c>
      <c r="B437" s="12" t="s">
        <v>583</v>
      </c>
      <c r="C437" s="7" t="s">
        <v>59</v>
      </c>
      <c r="D437" s="8">
        <v>1</v>
      </c>
      <c r="E437" s="20"/>
      <c r="F437" s="19"/>
      <c r="G437" s="82"/>
    </row>
    <row r="438" spans="1:9" ht="26.4" x14ac:dyDescent="0.3">
      <c r="A438" s="5" t="s">
        <v>735</v>
      </c>
      <c r="B438" s="12" t="s">
        <v>584</v>
      </c>
      <c r="C438" s="7" t="s">
        <v>59</v>
      </c>
      <c r="D438" s="8">
        <v>1</v>
      </c>
      <c r="E438" s="20"/>
      <c r="F438" s="19"/>
      <c r="G438" s="82"/>
    </row>
    <row r="439" spans="1:9" ht="14.4" x14ac:dyDescent="0.3">
      <c r="A439" s="11" t="s">
        <v>691</v>
      </c>
      <c r="B439" s="83" t="s">
        <v>249</v>
      </c>
      <c r="C439" s="84"/>
      <c r="D439" s="84"/>
      <c r="E439" s="84"/>
      <c r="F439" s="85"/>
      <c r="G439" s="82"/>
    </row>
    <row r="440" spans="1:9" ht="39" customHeight="1" x14ac:dyDescent="0.3">
      <c r="A440" s="5" t="s">
        <v>736</v>
      </c>
      <c r="B440" s="27" t="s">
        <v>250</v>
      </c>
      <c r="C440" s="64" t="s">
        <v>59</v>
      </c>
      <c r="D440" s="65">
        <v>1</v>
      </c>
      <c r="E440" s="20"/>
      <c r="F440" s="19"/>
      <c r="G440" s="82"/>
    </row>
    <row r="441" spans="1:9" ht="39" customHeight="1" x14ac:dyDescent="0.3">
      <c r="A441" s="5" t="s">
        <v>737</v>
      </c>
      <c r="B441" s="12" t="s">
        <v>585</v>
      </c>
      <c r="C441" s="7" t="s">
        <v>586</v>
      </c>
      <c r="D441" s="8">
        <v>1</v>
      </c>
      <c r="E441" s="32"/>
      <c r="F441" s="19"/>
      <c r="G441" s="82"/>
    </row>
    <row r="442" spans="1:9" ht="39" customHeight="1" x14ac:dyDescent="0.3">
      <c r="A442" s="5" t="s">
        <v>738</v>
      </c>
      <c r="B442" s="25" t="s">
        <v>587</v>
      </c>
      <c r="C442" s="7" t="s">
        <v>586</v>
      </c>
      <c r="D442" s="8">
        <v>1</v>
      </c>
      <c r="E442" s="32"/>
      <c r="F442" s="19"/>
      <c r="G442" s="82"/>
    </row>
    <row r="443" spans="1:9" ht="39" customHeight="1" x14ac:dyDescent="0.3">
      <c r="A443" s="5" t="s">
        <v>739</v>
      </c>
      <c r="B443" s="25" t="s">
        <v>592</v>
      </c>
      <c r="C443" s="7" t="s">
        <v>586</v>
      </c>
      <c r="D443" s="8">
        <v>1</v>
      </c>
      <c r="E443" s="32"/>
      <c r="F443" s="19"/>
      <c r="G443" s="82"/>
    </row>
    <row r="444" spans="1:9" ht="14.4" x14ac:dyDescent="0.3">
      <c r="A444" s="3">
        <v>4</v>
      </c>
      <c r="B444" s="66" t="s">
        <v>254</v>
      </c>
      <c r="C444" s="67"/>
      <c r="D444" s="67"/>
      <c r="E444" s="67"/>
      <c r="F444" s="67"/>
      <c r="G444" s="68"/>
    </row>
    <row r="445" spans="1:9" ht="14.4" x14ac:dyDescent="0.3">
      <c r="A445" s="4">
        <v>4.0999999999999996</v>
      </c>
      <c r="B445" s="103" t="s">
        <v>255</v>
      </c>
      <c r="C445" s="104"/>
      <c r="D445" s="104"/>
      <c r="E445" s="104"/>
      <c r="F445" s="105"/>
      <c r="G445" s="82"/>
    </row>
    <row r="446" spans="1:9" ht="79.2" x14ac:dyDescent="0.3">
      <c r="A446" s="5" t="s">
        <v>256</v>
      </c>
      <c r="B446" s="12" t="s">
        <v>257</v>
      </c>
      <c r="C446" s="7" t="s">
        <v>59</v>
      </c>
      <c r="D446" s="8">
        <v>2</v>
      </c>
      <c r="E446" s="20"/>
      <c r="F446" s="19"/>
      <c r="G446" s="82"/>
      <c r="I446" s="40"/>
    </row>
    <row r="447" spans="1:9" ht="52.8" x14ac:dyDescent="0.3">
      <c r="A447" s="5" t="s">
        <v>258</v>
      </c>
      <c r="B447" s="12" t="s">
        <v>744</v>
      </c>
      <c r="C447" s="7" t="s">
        <v>59</v>
      </c>
      <c r="D447" s="8">
        <v>1</v>
      </c>
      <c r="E447" s="20"/>
      <c r="F447" s="19"/>
      <c r="G447" s="82"/>
      <c r="I447" s="40"/>
    </row>
    <row r="448" spans="1:9" ht="39.6" x14ac:dyDescent="0.3">
      <c r="A448" s="5" t="s">
        <v>259</v>
      </c>
      <c r="B448" s="12" t="s">
        <v>742</v>
      </c>
      <c r="C448" s="7" t="s">
        <v>44</v>
      </c>
      <c r="D448" s="8">
        <v>44</v>
      </c>
      <c r="E448" s="20"/>
      <c r="F448" s="19"/>
      <c r="G448" s="82"/>
      <c r="I448" s="40"/>
    </row>
    <row r="449" spans="1:9" ht="39.6" x14ac:dyDescent="0.3">
      <c r="A449" s="5" t="s">
        <v>260</v>
      </c>
      <c r="B449" s="12" t="s">
        <v>741</v>
      </c>
      <c r="C449" s="7" t="s">
        <v>44</v>
      </c>
      <c r="D449" s="8">
        <v>60</v>
      </c>
      <c r="E449" s="20"/>
      <c r="F449" s="19"/>
      <c r="G449" s="82"/>
      <c r="I449" s="40"/>
    </row>
    <row r="450" spans="1:9" ht="39.6" x14ac:dyDescent="0.3">
      <c r="A450" s="5" t="s">
        <v>593</v>
      </c>
      <c r="B450" s="12" t="s">
        <v>740</v>
      </c>
      <c r="C450" s="7" t="s">
        <v>44</v>
      </c>
      <c r="D450" s="8">
        <v>62</v>
      </c>
      <c r="E450" s="20"/>
      <c r="F450" s="19"/>
      <c r="G450" s="82"/>
      <c r="I450" s="40"/>
    </row>
    <row r="451" spans="1:9" ht="39.6" x14ac:dyDescent="0.3">
      <c r="A451" s="5" t="s">
        <v>780</v>
      </c>
      <c r="B451" s="12" t="s">
        <v>743</v>
      </c>
      <c r="C451" s="7" t="s">
        <v>44</v>
      </c>
      <c r="D451" s="8">
        <v>85</v>
      </c>
      <c r="E451" s="20"/>
      <c r="F451" s="19"/>
      <c r="G451" s="82"/>
      <c r="I451" s="40"/>
    </row>
    <row r="452" spans="1:9" ht="26.4" x14ac:dyDescent="0.3">
      <c r="A452" s="5" t="s">
        <v>781</v>
      </c>
      <c r="B452" s="69" t="s">
        <v>594</v>
      </c>
      <c r="C452" s="7" t="s">
        <v>59</v>
      </c>
      <c r="D452" s="8">
        <v>1</v>
      </c>
      <c r="E452" s="20"/>
      <c r="F452" s="19"/>
      <c r="G452" s="82"/>
      <c r="I452" s="40"/>
    </row>
    <row r="453" spans="1:9" ht="14.4" x14ac:dyDescent="0.3">
      <c r="A453" s="4">
        <v>4.2</v>
      </c>
      <c r="B453" s="103" t="s">
        <v>261</v>
      </c>
      <c r="C453" s="104"/>
      <c r="D453" s="104"/>
      <c r="E453" s="104"/>
      <c r="F453" s="105"/>
      <c r="G453" s="82"/>
      <c r="I453" s="40"/>
    </row>
    <row r="454" spans="1:9" ht="52.8" x14ac:dyDescent="0.3">
      <c r="A454" s="5" t="s">
        <v>262</v>
      </c>
      <c r="B454" s="12" t="s">
        <v>263</v>
      </c>
      <c r="C454" s="7" t="s">
        <v>59</v>
      </c>
      <c r="D454" s="8">
        <v>14</v>
      </c>
      <c r="E454" s="20"/>
      <c r="F454" s="19"/>
      <c r="G454" s="82"/>
      <c r="I454" s="40"/>
    </row>
    <row r="455" spans="1:9" ht="26.4" x14ac:dyDescent="0.3">
      <c r="A455" s="5" t="s">
        <v>264</v>
      </c>
      <c r="B455" s="12" t="s">
        <v>748</v>
      </c>
      <c r="C455" s="7" t="s">
        <v>44</v>
      </c>
      <c r="D455" s="8">
        <v>45</v>
      </c>
      <c r="E455" s="20"/>
      <c r="F455" s="19"/>
      <c r="G455" s="82"/>
      <c r="I455" s="40"/>
    </row>
    <row r="456" spans="1:9" ht="26.4" x14ac:dyDescent="0.3">
      <c r="A456" s="5" t="s">
        <v>266</v>
      </c>
      <c r="B456" s="12" t="s">
        <v>749</v>
      </c>
      <c r="C456" s="7" t="s">
        <v>44</v>
      </c>
      <c r="D456" s="8">
        <v>10</v>
      </c>
      <c r="E456" s="20"/>
      <c r="F456" s="19"/>
      <c r="G456" s="82"/>
      <c r="I456" s="40"/>
    </row>
    <row r="457" spans="1:9" ht="26.4" x14ac:dyDescent="0.3">
      <c r="A457" s="5" t="s">
        <v>268</v>
      </c>
      <c r="B457" s="12" t="s">
        <v>265</v>
      </c>
      <c r="C457" s="7" t="s">
        <v>44</v>
      </c>
      <c r="D457" s="8">
        <v>32</v>
      </c>
      <c r="E457" s="20"/>
      <c r="F457" s="19"/>
      <c r="G457" s="82"/>
      <c r="I457" s="40"/>
    </row>
    <row r="458" spans="1:9" ht="26.4" x14ac:dyDescent="0.3">
      <c r="A458" s="5" t="s">
        <v>750</v>
      </c>
      <c r="B458" s="12" t="s">
        <v>267</v>
      </c>
      <c r="C458" s="7" t="s">
        <v>44</v>
      </c>
      <c r="D458" s="8">
        <v>41</v>
      </c>
      <c r="E458" s="20"/>
      <c r="F458" s="19"/>
      <c r="G458" s="82"/>
      <c r="I458" s="40"/>
    </row>
    <row r="459" spans="1:9" ht="26.4" x14ac:dyDescent="0.3">
      <c r="A459" s="5" t="s">
        <v>751</v>
      </c>
      <c r="B459" s="12" t="s">
        <v>269</v>
      </c>
      <c r="C459" s="7" t="s">
        <v>44</v>
      </c>
      <c r="D459" s="8">
        <v>58</v>
      </c>
      <c r="E459" s="20"/>
      <c r="F459" s="19"/>
      <c r="G459" s="82"/>
      <c r="I459" s="40"/>
    </row>
    <row r="460" spans="1:9" ht="14.4" x14ac:dyDescent="0.3">
      <c r="A460" s="4">
        <v>4.3</v>
      </c>
      <c r="B460" s="103" t="s">
        <v>270</v>
      </c>
      <c r="C460" s="104"/>
      <c r="D460" s="104"/>
      <c r="E460" s="104"/>
      <c r="F460" s="105"/>
      <c r="G460" s="82"/>
      <c r="I460" s="40"/>
    </row>
    <row r="461" spans="1:9" ht="66" x14ac:dyDescent="0.3">
      <c r="A461" s="5" t="s">
        <v>271</v>
      </c>
      <c r="B461" s="12" t="s">
        <v>272</v>
      </c>
      <c r="C461" s="7" t="s">
        <v>59</v>
      </c>
      <c r="D461" s="8">
        <v>17</v>
      </c>
      <c r="E461" s="20"/>
      <c r="F461" s="19"/>
      <c r="G461" s="82"/>
      <c r="I461" s="40"/>
    </row>
    <row r="462" spans="1:9" ht="39.6" x14ac:dyDescent="0.3">
      <c r="A462" s="5" t="s">
        <v>273</v>
      </c>
      <c r="B462" s="12" t="s">
        <v>274</v>
      </c>
      <c r="C462" s="7" t="s">
        <v>59</v>
      </c>
      <c r="D462" s="8">
        <v>3</v>
      </c>
      <c r="E462" s="20"/>
      <c r="F462" s="19"/>
      <c r="G462" s="82"/>
      <c r="I462" s="40"/>
    </row>
    <row r="463" spans="1:9" ht="66" x14ac:dyDescent="0.3">
      <c r="A463" s="5" t="s">
        <v>275</v>
      </c>
      <c r="B463" s="12" t="s">
        <v>276</v>
      </c>
      <c r="C463" s="7" t="s">
        <v>59</v>
      </c>
      <c r="D463" s="8">
        <v>1</v>
      </c>
      <c r="E463" s="20"/>
      <c r="F463" s="19"/>
      <c r="G463" s="82"/>
      <c r="I463" s="40"/>
    </row>
    <row r="464" spans="1:9" ht="39.6" x14ac:dyDescent="0.3">
      <c r="A464" s="5" t="s">
        <v>277</v>
      </c>
      <c r="B464" s="12" t="s">
        <v>747</v>
      </c>
      <c r="C464" s="7" t="s">
        <v>59</v>
      </c>
      <c r="D464" s="8">
        <v>1</v>
      </c>
      <c r="E464" s="20"/>
      <c r="F464" s="19"/>
      <c r="G464" s="82"/>
      <c r="I464" s="40"/>
    </row>
    <row r="465" spans="1:9" ht="26.4" x14ac:dyDescent="0.3">
      <c r="A465" s="5" t="s">
        <v>279</v>
      </c>
      <c r="B465" s="12" t="s">
        <v>745</v>
      </c>
      <c r="C465" s="7" t="s">
        <v>44</v>
      </c>
      <c r="D465" s="8">
        <v>97.3</v>
      </c>
      <c r="E465" s="20"/>
      <c r="F465" s="19"/>
      <c r="G465" s="82"/>
      <c r="I465" s="40"/>
    </row>
    <row r="466" spans="1:9" ht="26.4" x14ac:dyDescent="0.3">
      <c r="A466" s="5" t="s">
        <v>281</v>
      </c>
      <c r="B466" s="12" t="s">
        <v>278</v>
      </c>
      <c r="C466" s="7" t="s">
        <v>44</v>
      </c>
      <c r="D466" s="8">
        <v>16</v>
      </c>
      <c r="E466" s="20"/>
      <c r="F466" s="19"/>
      <c r="G466" s="82"/>
      <c r="I466" s="40"/>
    </row>
    <row r="467" spans="1:9" ht="26.4" x14ac:dyDescent="0.3">
      <c r="A467" s="5" t="s">
        <v>283</v>
      </c>
      <c r="B467" s="12" t="s">
        <v>280</v>
      </c>
      <c r="C467" s="7" t="s">
        <v>44</v>
      </c>
      <c r="D467" s="8">
        <v>95</v>
      </c>
      <c r="E467" s="20"/>
      <c r="F467" s="19"/>
      <c r="G467" s="82"/>
      <c r="I467" s="40"/>
    </row>
    <row r="468" spans="1:9" ht="26.4" x14ac:dyDescent="0.3">
      <c r="A468" s="5" t="s">
        <v>746</v>
      </c>
      <c r="B468" s="12" t="s">
        <v>282</v>
      </c>
      <c r="C468" s="7" t="s">
        <v>44</v>
      </c>
      <c r="D468" s="8">
        <v>60</v>
      </c>
      <c r="E468" s="20"/>
      <c r="F468" s="19"/>
      <c r="G468" s="82"/>
      <c r="I468" s="40"/>
    </row>
    <row r="469" spans="1:9" ht="26.4" x14ac:dyDescent="0.3">
      <c r="A469" s="5" t="s">
        <v>752</v>
      </c>
      <c r="B469" s="12" t="s">
        <v>284</v>
      </c>
      <c r="C469" s="7" t="s">
        <v>44</v>
      </c>
      <c r="D469" s="8">
        <v>12</v>
      </c>
      <c r="E469" s="20"/>
      <c r="F469" s="19"/>
      <c r="G469" s="82"/>
      <c r="I469" s="40"/>
    </row>
    <row r="470" spans="1:9" ht="14.4" x14ac:dyDescent="0.3">
      <c r="A470" s="3">
        <v>5</v>
      </c>
      <c r="B470" s="66" t="s">
        <v>285</v>
      </c>
      <c r="C470" s="67"/>
      <c r="D470" s="67"/>
      <c r="E470" s="67"/>
      <c r="F470" s="67"/>
      <c r="G470" s="68"/>
    </row>
    <row r="471" spans="1:9" ht="14.4" x14ac:dyDescent="0.3">
      <c r="A471" s="4">
        <v>5.0999999999999996</v>
      </c>
      <c r="B471" s="121" t="s">
        <v>286</v>
      </c>
      <c r="C471" s="122"/>
      <c r="D471" s="122"/>
      <c r="E471" s="122"/>
      <c r="F471" s="123"/>
      <c r="G471" s="115"/>
    </row>
    <row r="472" spans="1:9" ht="14.4" x14ac:dyDescent="0.3">
      <c r="A472" s="70" t="s">
        <v>782</v>
      </c>
      <c r="B472" s="75" t="s">
        <v>194</v>
      </c>
      <c r="C472" s="75"/>
      <c r="D472" s="75"/>
      <c r="E472" s="75"/>
      <c r="F472" s="75"/>
      <c r="G472" s="115"/>
    </row>
    <row r="473" spans="1:9" ht="14.4" x14ac:dyDescent="0.3">
      <c r="A473" s="30" t="s">
        <v>783</v>
      </c>
      <c r="B473" s="71" t="s">
        <v>757</v>
      </c>
      <c r="C473" s="33" t="s">
        <v>392</v>
      </c>
      <c r="D473" s="72">
        <v>194</v>
      </c>
      <c r="E473" s="73"/>
      <c r="F473" s="32"/>
      <c r="G473" s="115"/>
    </row>
    <row r="474" spans="1:9" ht="14.4" x14ac:dyDescent="0.3">
      <c r="A474" s="70" t="s">
        <v>784</v>
      </c>
      <c r="B474" s="75" t="s">
        <v>198</v>
      </c>
      <c r="C474" s="75"/>
      <c r="D474" s="75"/>
      <c r="E474" s="75"/>
      <c r="F474" s="75"/>
      <c r="G474" s="115"/>
    </row>
    <row r="475" spans="1:9" ht="14.4" x14ac:dyDescent="0.3">
      <c r="A475" s="30" t="s">
        <v>785</v>
      </c>
      <c r="B475" s="71" t="s">
        <v>758</v>
      </c>
      <c r="C475" s="64" t="s">
        <v>201</v>
      </c>
      <c r="D475" s="72">
        <v>98</v>
      </c>
      <c r="E475" s="73"/>
      <c r="F475" s="32"/>
      <c r="G475" s="115"/>
    </row>
    <row r="476" spans="1:9" ht="14.4" x14ac:dyDescent="0.3">
      <c r="A476" s="30" t="s">
        <v>786</v>
      </c>
      <c r="B476" s="71" t="s">
        <v>759</v>
      </c>
      <c r="C476" s="64" t="s">
        <v>201</v>
      </c>
      <c r="D476" s="72">
        <v>50</v>
      </c>
      <c r="E476" s="73"/>
      <c r="F476" s="32"/>
      <c r="G476" s="115"/>
    </row>
    <row r="477" spans="1:9" ht="27" x14ac:dyDescent="0.3">
      <c r="A477" s="30" t="s">
        <v>787</v>
      </c>
      <c r="B477" s="71" t="s">
        <v>760</v>
      </c>
      <c r="C477" s="64" t="s">
        <v>201</v>
      </c>
      <c r="D477" s="74">
        <v>12</v>
      </c>
      <c r="E477" s="73"/>
      <c r="F477" s="32"/>
      <c r="G477" s="115"/>
    </row>
    <row r="478" spans="1:9" ht="27" x14ac:dyDescent="0.3">
      <c r="A478" s="30" t="s">
        <v>788</v>
      </c>
      <c r="B478" s="71" t="s">
        <v>761</v>
      </c>
      <c r="C478" s="64" t="s">
        <v>201</v>
      </c>
      <c r="D478" s="72">
        <f>50*1.1</f>
        <v>55.000000000000007</v>
      </c>
      <c r="E478" s="73"/>
      <c r="F478" s="32"/>
      <c r="G478" s="115"/>
    </row>
    <row r="479" spans="1:9" ht="14.4" x14ac:dyDescent="0.3">
      <c r="A479" s="70" t="s">
        <v>789</v>
      </c>
      <c r="B479" s="75" t="s">
        <v>762</v>
      </c>
      <c r="C479" s="75"/>
      <c r="D479" s="75"/>
      <c r="E479" s="75"/>
      <c r="F479" s="75"/>
      <c r="G479" s="115"/>
    </row>
    <row r="480" spans="1:9" ht="14.4" x14ac:dyDescent="0.3">
      <c r="A480" s="30" t="s">
        <v>790</v>
      </c>
      <c r="B480" s="71" t="s">
        <v>763</v>
      </c>
      <c r="C480" s="64" t="s">
        <v>201</v>
      </c>
      <c r="D480" s="72">
        <v>16</v>
      </c>
      <c r="E480" s="73"/>
      <c r="F480" s="32"/>
      <c r="G480" s="115"/>
    </row>
    <row r="481" spans="1:7" ht="14.4" x14ac:dyDescent="0.3">
      <c r="A481" s="30" t="s">
        <v>791</v>
      </c>
      <c r="B481" s="71" t="s">
        <v>764</v>
      </c>
      <c r="C481" s="64" t="s">
        <v>201</v>
      </c>
      <c r="D481" s="72">
        <v>1.8</v>
      </c>
      <c r="E481" s="73"/>
      <c r="F481" s="32"/>
      <c r="G481" s="115"/>
    </row>
    <row r="482" spans="1:7" ht="14.4" x14ac:dyDescent="0.3">
      <c r="A482" s="30" t="s">
        <v>792</v>
      </c>
      <c r="B482" s="71" t="s">
        <v>765</v>
      </c>
      <c r="C482" s="64" t="s">
        <v>201</v>
      </c>
      <c r="D482" s="72">
        <v>13.66</v>
      </c>
      <c r="E482" s="73"/>
      <c r="F482" s="32"/>
      <c r="G482" s="115"/>
    </row>
    <row r="483" spans="1:7" ht="14.4" x14ac:dyDescent="0.3">
      <c r="A483" s="30" t="s">
        <v>793</v>
      </c>
      <c r="B483" s="71" t="s">
        <v>766</v>
      </c>
      <c r="C483" s="64" t="s">
        <v>201</v>
      </c>
      <c r="D483" s="72">
        <v>4.38</v>
      </c>
      <c r="E483" s="73"/>
      <c r="F483" s="32"/>
      <c r="G483" s="115"/>
    </row>
    <row r="484" spans="1:7" ht="14.4" x14ac:dyDescent="0.3">
      <c r="A484" s="70" t="s">
        <v>794</v>
      </c>
      <c r="B484" s="75" t="s">
        <v>767</v>
      </c>
      <c r="C484" s="75"/>
      <c r="D484" s="75"/>
      <c r="E484" s="75"/>
      <c r="F484" s="75"/>
      <c r="G484" s="115"/>
    </row>
    <row r="485" spans="1:7" ht="14.4" x14ac:dyDescent="0.3">
      <c r="A485" s="30" t="s">
        <v>795</v>
      </c>
      <c r="B485" s="71" t="s">
        <v>768</v>
      </c>
      <c r="C485" s="33" t="s">
        <v>44</v>
      </c>
      <c r="D485" s="72">
        <v>41.5</v>
      </c>
      <c r="E485" s="73"/>
      <c r="F485" s="32"/>
      <c r="G485" s="115"/>
    </row>
    <row r="486" spans="1:7" ht="14.4" x14ac:dyDescent="0.3">
      <c r="A486" s="30" t="s">
        <v>796</v>
      </c>
      <c r="B486" s="71" t="s">
        <v>769</v>
      </c>
      <c r="C486" s="33" t="s">
        <v>392</v>
      </c>
      <c r="D486" s="72">
        <v>226</v>
      </c>
      <c r="E486" s="73"/>
      <c r="F486" s="32"/>
      <c r="G486" s="115"/>
    </row>
    <row r="487" spans="1:7" ht="14.4" x14ac:dyDescent="0.3">
      <c r="A487" s="30" t="s">
        <v>797</v>
      </c>
      <c r="B487" s="71" t="s">
        <v>770</v>
      </c>
      <c r="C487" s="33" t="s">
        <v>44</v>
      </c>
      <c r="D487" s="72">
        <v>46</v>
      </c>
      <c r="E487" s="73"/>
      <c r="F487" s="32"/>
      <c r="G487" s="115"/>
    </row>
    <row r="488" spans="1:7" ht="52.8" x14ac:dyDescent="0.3">
      <c r="A488" s="30" t="s">
        <v>798</v>
      </c>
      <c r="B488" s="25" t="s">
        <v>771</v>
      </c>
      <c r="C488" s="33" t="s">
        <v>44</v>
      </c>
      <c r="D488" s="72">
        <v>50</v>
      </c>
      <c r="E488" s="73"/>
      <c r="F488" s="32"/>
      <c r="G488" s="115"/>
    </row>
    <row r="489" spans="1:7" ht="14.4" x14ac:dyDescent="0.3">
      <c r="A489" s="70" t="s">
        <v>799</v>
      </c>
      <c r="B489" s="75" t="s">
        <v>61</v>
      </c>
      <c r="C489" s="75"/>
      <c r="D489" s="75"/>
      <c r="E489" s="75"/>
      <c r="F489" s="75"/>
      <c r="G489" s="115"/>
    </row>
    <row r="490" spans="1:7" ht="14.4" x14ac:dyDescent="0.3">
      <c r="A490" s="30" t="s">
        <v>800</v>
      </c>
      <c r="B490" s="25" t="s">
        <v>772</v>
      </c>
      <c r="C490" s="33" t="s">
        <v>392</v>
      </c>
      <c r="D490" s="72">
        <v>194</v>
      </c>
      <c r="E490" s="73"/>
      <c r="F490" s="32"/>
      <c r="G490" s="115"/>
    </row>
    <row r="491" spans="1:7" ht="14.4" x14ac:dyDescent="0.3">
      <c r="A491" s="70" t="s">
        <v>801</v>
      </c>
      <c r="B491" s="75" t="s">
        <v>67</v>
      </c>
      <c r="C491" s="75"/>
      <c r="D491" s="75"/>
      <c r="E491" s="75"/>
      <c r="F491" s="75"/>
      <c r="G491" s="115"/>
    </row>
    <row r="492" spans="1:7" ht="53.4" x14ac:dyDescent="0.3">
      <c r="A492" s="30" t="s">
        <v>802</v>
      </c>
      <c r="B492" s="71" t="s">
        <v>773</v>
      </c>
      <c r="C492" s="33" t="s">
        <v>59</v>
      </c>
      <c r="D492" s="72">
        <v>4</v>
      </c>
      <c r="E492" s="73"/>
      <c r="F492" s="32"/>
      <c r="G492" s="115"/>
    </row>
    <row r="493" spans="1:7" ht="53.4" x14ac:dyDescent="0.3">
      <c r="A493" s="30" t="s">
        <v>803</v>
      </c>
      <c r="B493" s="71" t="s">
        <v>774</v>
      </c>
      <c r="C493" s="33" t="s">
        <v>59</v>
      </c>
      <c r="D493" s="72">
        <v>1</v>
      </c>
      <c r="E493" s="73"/>
      <c r="F493" s="32"/>
      <c r="G493" s="115"/>
    </row>
    <row r="494" spans="1:7" ht="106.2" x14ac:dyDescent="0.3">
      <c r="A494" s="30" t="s">
        <v>804</v>
      </c>
      <c r="B494" s="71" t="s">
        <v>69</v>
      </c>
      <c r="C494" s="33" t="s">
        <v>59</v>
      </c>
      <c r="D494" s="72">
        <v>4</v>
      </c>
      <c r="E494" s="32"/>
      <c r="F494" s="32"/>
      <c r="G494" s="115"/>
    </row>
    <row r="495" spans="1:7" ht="14.4" x14ac:dyDescent="0.3">
      <c r="A495" s="59">
        <v>5.2</v>
      </c>
      <c r="B495" s="117" t="s">
        <v>287</v>
      </c>
      <c r="C495" s="118"/>
      <c r="D495" s="118"/>
      <c r="E495" s="118"/>
      <c r="F495" s="119"/>
      <c r="G495" s="115"/>
    </row>
    <row r="496" spans="1:7" ht="66" x14ac:dyDescent="0.3">
      <c r="A496" s="5" t="s">
        <v>288</v>
      </c>
      <c r="B496" s="12" t="s">
        <v>289</v>
      </c>
      <c r="C496" s="7" t="s">
        <v>12</v>
      </c>
      <c r="D496" s="8">
        <v>30</v>
      </c>
      <c r="E496" s="20"/>
      <c r="F496" s="19"/>
      <c r="G496" s="115"/>
    </row>
    <row r="497" spans="1:9" ht="39.6" x14ac:dyDescent="0.3">
      <c r="A497" s="5" t="s">
        <v>290</v>
      </c>
      <c r="B497" s="12" t="s">
        <v>291</v>
      </c>
      <c r="C497" s="7" t="s">
        <v>12</v>
      </c>
      <c r="D497" s="8">
        <v>31</v>
      </c>
      <c r="E497" s="20"/>
      <c r="F497" s="19"/>
      <c r="G497" s="115"/>
    </row>
    <row r="498" spans="1:9" ht="79.2" x14ac:dyDescent="0.3">
      <c r="A498" s="5" t="s">
        <v>292</v>
      </c>
      <c r="B498" s="12" t="s">
        <v>293</v>
      </c>
      <c r="C498" s="7" t="s">
        <v>12</v>
      </c>
      <c r="D498" s="8">
        <v>235</v>
      </c>
      <c r="E498" s="20"/>
      <c r="F498" s="19"/>
      <c r="G498" s="115"/>
    </row>
    <row r="499" spans="1:9" ht="14.4" x14ac:dyDescent="0.3">
      <c r="A499" s="59">
        <v>5.3</v>
      </c>
      <c r="B499" s="15" t="s">
        <v>294</v>
      </c>
      <c r="C499" s="15"/>
      <c r="D499" s="15"/>
      <c r="E499" s="15"/>
      <c r="F499" s="15"/>
      <c r="G499" s="115"/>
    </row>
    <row r="500" spans="1:9" ht="52.8" x14ac:dyDescent="0.3">
      <c r="A500" s="5" t="s">
        <v>295</v>
      </c>
      <c r="B500" s="12" t="s">
        <v>296</v>
      </c>
      <c r="C500" s="7" t="s">
        <v>12</v>
      </c>
      <c r="D500" s="8">
        <v>57</v>
      </c>
      <c r="E500" s="20"/>
      <c r="F500" s="19"/>
      <c r="G500" s="115"/>
    </row>
    <row r="501" spans="1:9" ht="26.4" x14ac:dyDescent="0.3">
      <c r="A501" s="5" t="s">
        <v>297</v>
      </c>
      <c r="B501" s="12" t="s">
        <v>754</v>
      </c>
      <c r="C501" s="7" t="s">
        <v>59</v>
      </c>
      <c r="D501" s="8">
        <v>2</v>
      </c>
      <c r="E501" s="20"/>
      <c r="F501" s="19"/>
      <c r="G501" s="115"/>
    </row>
    <row r="502" spans="1:9" ht="14.4" x14ac:dyDescent="0.3">
      <c r="A502" s="5" t="s">
        <v>298</v>
      </c>
      <c r="B502" s="12" t="s">
        <v>299</v>
      </c>
      <c r="C502" s="7" t="s">
        <v>300</v>
      </c>
      <c r="D502" s="8">
        <v>1</v>
      </c>
      <c r="E502" s="20"/>
      <c r="F502" s="19"/>
      <c r="G502" s="115"/>
    </row>
    <row r="503" spans="1:9" ht="14.4" x14ac:dyDescent="0.3">
      <c r="A503" s="59">
        <v>5.4</v>
      </c>
      <c r="B503" s="117" t="s">
        <v>301</v>
      </c>
      <c r="C503" s="118"/>
      <c r="D503" s="118"/>
      <c r="E503" s="118"/>
      <c r="F503" s="119"/>
      <c r="G503" s="115"/>
    </row>
    <row r="504" spans="1:9" ht="52.8" x14ac:dyDescent="0.3">
      <c r="A504" s="5" t="s">
        <v>302</v>
      </c>
      <c r="B504" s="12" t="s">
        <v>303</v>
      </c>
      <c r="C504" s="7" t="s">
        <v>12</v>
      </c>
      <c r="D504" s="8">
        <v>120</v>
      </c>
      <c r="E504" s="20"/>
      <c r="F504" s="19"/>
      <c r="G504" s="115"/>
    </row>
    <row r="505" spans="1:9" ht="14.4" x14ac:dyDescent="0.3">
      <c r="A505" s="59">
        <v>5.5</v>
      </c>
      <c r="B505" s="120" t="s">
        <v>753</v>
      </c>
      <c r="C505" s="118"/>
      <c r="D505" s="118"/>
      <c r="E505" s="118"/>
      <c r="F505" s="119"/>
      <c r="G505" s="115"/>
    </row>
    <row r="506" spans="1:9" ht="14.4" x14ac:dyDescent="0.3">
      <c r="A506" s="5" t="s">
        <v>304</v>
      </c>
      <c r="B506" s="12" t="s">
        <v>775</v>
      </c>
      <c r="C506" s="7" t="s">
        <v>12</v>
      </c>
      <c r="D506" s="8">
        <v>72</v>
      </c>
      <c r="E506" s="20"/>
      <c r="F506" s="19"/>
      <c r="G506" s="115"/>
      <c r="I506" s="40"/>
    </row>
    <row r="507" spans="1:9" ht="14.4" x14ac:dyDescent="0.3">
      <c r="A507" s="5" t="s">
        <v>305</v>
      </c>
      <c r="B507" s="12" t="s">
        <v>776</v>
      </c>
      <c r="C507" s="7" t="s">
        <v>59</v>
      </c>
      <c r="D507" s="8">
        <v>2</v>
      </c>
      <c r="E507" s="20"/>
      <c r="F507" s="19"/>
      <c r="G507" s="115"/>
    </row>
    <row r="508" spans="1:9" ht="14.4" x14ac:dyDescent="0.3">
      <c r="A508" s="59">
        <v>5.6</v>
      </c>
      <c r="B508" s="117" t="s">
        <v>306</v>
      </c>
      <c r="C508" s="118"/>
      <c r="D508" s="118"/>
      <c r="E508" s="118"/>
      <c r="F508" s="119"/>
      <c r="G508" s="115"/>
    </row>
    <row r="509" spans="1:9" ht="14.4" x14ac:dyDescent="0.3">
      <c r="A509" s="7" t="s">
        <v>307</v>
      </c>
      <c r="B509" s="12" t="s">
        <v>308</v>
      </c>
      <c r="C509" s="7" t="s">
        <v>12</v>
      </c>
      <c r="D509" s="8">
        <v>676</v>
      </c>
      <c r="E509" s="20"/>
      <c r="F509" s="19"/>
      <c r="G509" s="115"/>
    </row>
    <row r="510" spans="1:9" ht="14.4" x14ac:dyDescent="0.3">
      <c r="A510" s="7" t="s">
        <v>309</v>
      </c>
      <c r="B510" s="12" t="s">
        <v>310</v>
      </c>
      <c r="C510" s="7" t="s">
        <v>300</v>
      </c>
      <c r="D510" s="8">
        <v>1</v>
      </c>
      <c r="E510" s="20"/>
      <c r="F510" s="19"/>
      <c r="G510" s="115"/>
    </row>
    <row r="511" spans="1:9" ht="14.4" x14ac:dyDescent="0.3">
      <c r="A511" s="7" t="s">
        <v>311</v>
      </c>
      <c r="B511" s="71" t="s">
        <v>777</v>
      </c>
      <c r="C511" s="33" t="s">
        <v>778</v>
      </c>
      <c r="D511" s="72">
        <v>3</v>
      </c>
      <c r="E511" s="32"/>
      <c r="F511" s="19"/>
      <c r="G511" s="115"/>
    </row>
    <row r="512" spans="1:9" ht="14.4" x14ac:dyDescent="0.3">
      <c r="A512" s="7" t="s">
        <v>313</v>
      </c>
      <c r="B512" s="71" t="s">
        <v>779</v>
      </c>
      <c r="C512" s="33" t="s">
        <v>778</v>
      </c>
      <c r="D512" s="72">
        <v>1</v>
      </c>
      <c r="E512" s="32"/>
      <c r="F512" s="19"/>
      <c r="G512" s="115"/>
    </row>
    <row r="513" spans="1:7" ht="39.6" x14ac:dyDescent="0.3">
      <c r="A513" s="7" t="s">
        <v>315</v>
      </c>
      <c r="B513" s="12" t="s">
        <v>312</v>
      </c>
      <c r="C513" s="7" t="s">
        <v>12</v>
      </c>
      <c r="D513" s="8">
        <v>185</v>
      </c>
      <c r="E513" s="20"/>
      <c r="F513" s="19"/>
      <c r="G513" s="115"/>
    </row>
    <row r="514" spans="1:7" ht="145.19999999999999" x14ac:dyDescent="0.3">
      <c r="A514" s="7" t="s">
        <v>317</v>
      </c>
      <c r="B514" s="12" t="s">
        <v>314</v>
      </c>
      <c r="C514" s="7" t="s">
        <v>12</v>
      </c>
      <c r="D514" s="8">
        <v>12</v>
      </c>
      <c r="E514" s="20"/>
      <c r="F514" s="19"/>
      <c r="G514" s="115"/>
    </row>
    <row r="515" spans="1:7" ht="105.6" x14ac:dyDescent="0.3">
      <c r="A515" s="7" t="s">
        <v>319</v>
      </c>
      <c r="B515" s="12" t="s">
        <v>316</v>
      </c>
      <c r="C515" s="7" t="s">
        <v>12</v>
      </c>
      <c r="D515" s="8">
        <v>8</v>
      </c>
      <c r="E515" s="20"/>
      <c r="F515" s="19"/>
      <c r="G515" s="115"/>
    </row>
    <row r="516" spans="1:7" ht="26.4" x14ac:dyDescent="0.3">
      <c r="A516" s="7" t="s">
        <v>805</v>
      </c>
      <c r="B516" s="12" t="s">
        <v>318</v>
      </c>
      <c r="C516" s="7" t="s">
        <v>12</v>
      </c>
      <c r="D516" s="8">
        <f>221+157</f>
        <v>378</v>
      </c>
      <c r="E516" s="20"/>
      <c r="F516" s="19"/>
      <c r="G516" s="115"/>
    </row>
    <row r="517" spans="1:7" ht="39.6" x14ac:dyDescent="0.3">
      <c r="A517" s="7" t="s">
        <v>806</v>
      </c>
      <c r="B517" s="12" t="s">
        <v>320</v>
      </c>
      <c r="C517" s="7" t="s">
        <v>44</v>
      </c>
      <c r="D517" s="8">
        <f>41+30</f>
        <v>71</v>
      </c>
      <c r="E517" s="20"/>
      <c r="F517" s="19"/>
      <c r="G517" s="115"/>
    </row>
    <row r="518" spans="1:7" ht="14.4" x14ac:dyDescent="0.3">
      <c r="A518" s="59">
        <v>5.7</v>
      </c>
      <c r="B518" s="117" t="s">
        <v>321</v>
      </c>
      <c r="C518" s="118"/>
      <c r="D518" s="118"/>
      <c r="E518" s="118"/>
      <c r="F518" s="119"/>
      <c r="G518" s="115"/>
    </row>
    <row r="519" spans="1:7" ht="39.6" x14ac:dyDescent="0.3">
      <c r="A519" s="60" t="s">
        <v>322</v>
      </c>
      <c r="B519" s="12" t="s">
        <v>323</v>
      </c>
      <c r="C519" s="7" t="s">
        <v>37</v>
      </c>
      <c r="D519" s="8">
        <v>1</v>
      </c>
      <c r="E519" s="20"/>
      <c r="F519" s="19"/>
      <c r="G519" s="115"/>
    </row>
    <row r="520" spans="1:7" ht="39.6" x14ac:dyDescent="0.3">
      <c r="A520" s="60" t="s">
        <v>324</v>
      </c>
      <c r="B520" s="12" t="s">
        <v>325</v>
      </c>
      <c r="C520" s="7" t="s">
        <v>44</v>
      </c>
      <c r="D520" s="8">
        <v>16</v>
      </c>
      <c r="E520" s="20"/>
      <c r="F520" s="19"/>
      <c r="G520" s="115"/>
    </row>
    <row r="521" spans="1:7" ht="39.6" x14ac:dyDescent="0.3">
      <c r="A521" s="60" t="s">
        <v>326</v>
      </c>
      <c r="B521" s="12" t="s">
        <v>327</v>
      </c>
      <c r="C521" s="7" t="s">
        <v>44</v>
      </c>
      <c r="D521" s="8">
        <v>60</v>
      </c>
      <c r="E521" s="20"/>
      <c r="F521" s="19"/>
      <c r="G521" s="115"/>
    </row>
    <row r="522" spans="1:7" ht="39.6" x14ac:dyDescent="0.3">
      <c r="A522" s="60" t="s">
        <v>328</v>
      </c>
      <c r="B522" s="12" t="s">
        <v>329</v>
      </c>
      <c r="C522" s="7" t="s">
        <v>44</v>
      </c>
      <c r="D522" s="8">
        <v>35</v>
      </c>
      <c r="E522" s="20"/>
      <c r="F522" s="19"/>
      <c r="G522" s="115"/>
    </row>
    <row r="523" spans="1:7" ht="26.4" x14ac:dyDescent="0.3">
      <c r="A523" s="60" t="s">
        <v>330</v>
      </c>
      <c r="B523" s="12" t="s">
        <v>331</v>
      </c>
      <c r="C523" s="7" t="s">
        <v>44</v>
      </c>
      <c r="D523" s="8">
        <v>28</v>
      </c>
      <c r="E523" s="20"/>
      <c r="F523" s="19"/>
      <c r="G523" s="115"/>
    </row>
    <row r="524" spans="1:7" ht="39.6" x14ac:dyDescent="0.3">
      <c r="A524" s="60" t="s">
        <v>332</v>
      </c>
      <c r="B524" s="12" t="s">
        <v>333</v>
      </c>
      <c r="C524" s="7" t="s">
        <v>44</v>
      </c>
      <c r="D524" s="8">
        <v>45</v>
      </c>
      <c r="E524" s="20"/>
      <c r="F524" s="19"/>
      <c r="G524" s="115"/>
    </row>
    <row r="525" spans="1:7" ht="26.4" x14ac:dyDescent="0.3">
      <c r="A525" s="60" t="s">
        <v>334</v>
      </c>
      <c r="B525" s="12" t="s">
        <v>335</v>
      </c>
      <c r="C525" s="7" t="s">
        <v>37</v>
      </c>
      <c r="D525" s="8">
        <v>1</v>
      </c>
      <c r="E525" s="20"/>
      <c r="F525" s="19"/>
      <c r="G525" s="115"/>
    </row>
    <row r="526" spans="1:7" ht="39.6" x14ac:dyDescent="0.3">
      <c r="A526" s="60" t="s">
        <v>336</v>
      </c>
      <c r="B526" s="12" t="s">
        <v>337</v>
      </c>
      <c r="C526" s="7" t="s">
        <v>30</v>
      </c>
      <c r="D526" s="8">
        <v>3</v>
      </c>
      <c r="E526" s="20"/>
      <c r="F526" s="19"/>
      <c r="G526" s="115"/>
    </row>
    <row r="527" spans="1:7" ht="39.6" x14ac:dyDescent="0.3">
      <c r="A527" s="60" t="s">
        <v>338</v>
      </c>
      <c r="B527" s="12" t="s">
        <v>339</v>
      </c>
      <c r="C527" s="7" t="s">
        <v>30</v>
      </c>
      <c r="D527" s="8">
        <v>6</v>
      </c>
      <c r="E527" s="20"/>
      <c r="F527" s="19"/>
      <c r="G527" s="115"/>
    </row>
    <row r="528" spans="1:7" ht="52.8" x14ac:dyDescent="0.3">
      <c r="A528" s="60" t="s">
        <v>340</v>
      </c>
      <c r="B528" s="12" t="s">
        <v>341</v>
      </c>
      <c r="C528" s="7" t="s">
        <v>30</v>
      </c>
      <c r="D528" s="8">
        <v>1</v>
      </c>
      <c r="E528" s="20"/>
      <c r="F528" s="19"/>
      <c r="G528" s="115"/>
    </row>
    <row r="529" spans="1:7" ht="39.6" x14ac:dyDescent="0.3">
      <c r="A529" s="60" t="s">
        <v>342</v>
      </c>
      <c r="B529" s="12" t="s">
        <v>343</v>
      </c>
      <c r="C529" s="7" t="s">
        <v>30</v>
      </c>
      <c r="D529" s="8">
        <v>1</v>
      </c>
      <c r="E529" s="20"/>
      <c r="F529" s="19"/>
      <c r="G529" s="115"/>
    </row>
    <row r="530" spans="1:7" ht="26.4" x14ac:dyDescent="0.3">
      <c r="A530" s="60" t="s">
        <v>344</v>
      </c>
      <c r="B530" s="12" t="s">
        <v>345</v>
      </c>
      <c r="C530" s="7" t="s">
        <v>30</v>
      </c>
      <c r="D530" s="8">
        <v>1</v>
      </c>
      <c r="E530" s="20"/>
      <c r="F530" s="19"/>
      <c r="G530" s="115"/>
    </row>
    <row r="531" spans="1:7" ht="39.6" x14ac:dyDescent="0.3">
      <c r="A531" s="60" t="s">
        <v>346</v>
      </c>
      <c r="B531" s="12" t="s">
        <v>347</v>
      </c>
      <c r="C531" s="7" t="s">
        <v>30</v>
      </c>
      <c r="D531" s="8">
        <v>1</v>
      </c>
      <c r="E531" s="20"/>
      <c r="F531" s="19"/>
      <c r="G531" s="115"/>
    </row>
    <row r="532" spans="1:7" ht="14.4" x14ac:dyDescent="0.3">
      <c r="A532" s="59">
        <v>5.8</v>
      </c>
      <c r="B532" s="117" t="s">
        <v>348</v>
      </c>
      <c r="C532" s="118"/>
      <c r="D532" s="118"/>
      <c r="E532" s="118"/>
      <c r="F532" s="119"/>
      <c r="G532" s="115"/>
    </row>
    <row r="533" spans="1:7" ht="39.6" x14ac:dyDescent="0.3">
      <c r="A533" s="7" t="s">
        <v>349</v>
      </c>
      <c r="B533" s="12" t="s">
        <v>350</v>
      </c>
      <c r="C533" s="7" t="s">
        <v>30</v>
      </c>
      <c r="D533" s="8">
        <v>1</v>
      </c>
      <c r="E533" s="20"/>
      <c r="F533" s="19"/>
      <c r="G533" s="115"/>
    </row>
    <row r="534" spans="1:7" ht="26.4" x14ac:dyDescent="0.3">
      <c r="A534" s="7" t="s">
        <v>351</v>
      </c>
      <c r="B534" s="12" t="s">
        <v>352</v>
      </c>
      <c r="C534" s="7" t="s">
        <v>30</v>
      </c>
      <c r="D534" s="8">
        <v>1</v>
      </c>
      <c r="E534" s="20"/>
      <c r="F534" s="19"/>
      <c r="G534" s="115"/>
    </row>
    <row r="535" spans="1:7" ht="26.4" x14ac:dyDescent="0.3">
      <c r="A535" s="7" t="s">
        <v>353</v>
      </c>
      <c r="B535" s="12" t="s">
        <v>354</v>
      </c>
      <c r="C535" s="7" t="s">
        <v>30</v>
      </c>
      <c r="D535" s="8">
        <v>2</v>
      </c>
      <c r="E535" s="20"/>
      <c r="F535" s="19"/>
      <c r="G535" s="115"/>
    </row>
    <row r="536" spans="1:7" ht="52.8" x14ac:dyDescent="0.3">
      <c r="A536" s="7" t="s">
        <v>355</v>
      </c>
      <c r="B536" s="12" t="s">
        <v>356</v>
      </c>
      <c r="C536" s="7" t="s">
        <v>44</v>
      </c>
      <c r="D536" s="8">
        <v>60</v>
      </c>
      <c r="E536" s="20"/>
      <c r="F536" s="19"/>
      <c r="G536" s="115"/>
    </row>
    <row r="537" spans="1:7" ht="39.6" x14ac:dyDescent="0.3">
      <c r="A537" s="7" t="s">
        <v>357</v>
      </c>
      <c r="B537" s="12" t="s">
        <v>358</v>
      </c>
      <c r="C537" s="7" t="s">
        <v>30</v>
      </c>
      <c r="D537" s="8">
        <v>5</v>
      </c>
      <c r="E537" s="20"/>
      <c r="F537" s="19"/>
      <c r="G537" s="115"/>
    </row>
    <row r="538" spans="1:7" ht="14.4" x14ac:dyDescent="0.3">
      <c r="A538" s="59">
        <v>5.9</v>
      </c>
      <c r="B538" s="117" t="s">
        <v>359</v>
      </c>
      <c r="C538" s="118"/>
      <c r="D538" s="118"/>
      <c r="E538" s="118"/>
      <c r="F538" s="119"/>
      <c r="G538" s="115"/>
    </row>
    <row r="539" spans="1:7" ht="52.8" x14ac:dyDescent="0.3">
      <c r="A539" s="7" t="s">
        <v>360</v>
      </c>
      <c r="B539" s="12" t="s">
        <v>361</v>
      </c>
      <c r="C539" s="7" t="s">
        <v>44</v>
      </c>
      <c r="D539" s="8">
        <v>45</v>
      </c>
      <c r="E539" s="20"/>
      <c r="F539" s="19"/>
      <c r="G539" s="115"/>
    </row>
    <row r="540" spans="1:7" ht="26.4" x14ac:dyDescent="0.3">
      <c r="A540" s="7" t="s">
        <v>362</v>
      </c>
      <c r="B540" s="12" t="s">
        <v>363</v>
      </c>
      <c r="C540" s="7" t="s">
        <v>30</v>
      </c>
      <c r="D540" s="8">
        <v>2</v>
      </c>
      <c r="E540" s="20"/>
      <c r="F540" s="19"/>
      <c r="G540" s="115"/>
    </row>
    <row r="541" spans="1:7" ht="26.4" x14ac:dyDescent="0.3">
      <c r="A541" s="7" t="s">
        <v>364</v>
      </c>
      <c r="B541" s="12" t="s">
        <v>365</v>
      </c>
      <c r="C541" s="7" t="s">
        <v>37</v>
      </c>
      <c r="D541" s="8">
        <v>1</v>
      </c>
      <c r="E541" s="20"/>
      <c r="F541" s="19"/>
      <c r="G541" s="115"/>
    </row>
    <row r="542" spans="1:7" ht="14.25" customHeight="1" x14ac:dyDescent="0.3">
      <c r="A542" s="61">
        <v>5.0999999999999996</v>
      </c>
      <c r="B542" s="117" t="s">
        <v>366</v>
      </c>
      <c r="C542" s="118"/>
      <c r="D542" s="118"/>
      <c r="E542" s="118"/>
      <c r="F542" s="119"/>
      <c r="G542" s="115"/>
    </row>
    <row r="543" spans="1:7" ht="105.6" x14ac:dyDescent="0.3">
      <c r="A543" s="7" t="s">
        <v>367</v>
      </c>
      <c r="B543" s="12" t="s">
        <v>368</v>
      </c>
      <c r="C543" s="7" t="s">
        <v>37</v>
      </c>
      <c r="D543" s="8">
        <v>1</v>
      </c>
      <c r="E543" s="20"/>
      <c r="F543" s="19"/>
      <c r="G543" s="116"/>
    </row>
    <row r="544" spans="1:7" ht="14.25" customHeight="1" x14ac:dyDescent="0.3">
      <c r="A544" s="62">
        <v>6</v>
      </c>
      <c r="B544" s="128" t="s">
        <v>564</v>
      </c>
      <c r="C544" s="129"/>
      <c r="D544" s="129"/>
      <c r="E544" s="129"/>
      <c r="F544" s="130"/>
      <c r="G544" s="51"/>
    </row>
    <row r="545" spans="1:10" ht="14.25" customHeight="1" x14ac:dyDescent="0.3">
      <c r="A545" s="5">
        <v>6.1</v>
      </c>
      <c r="B545" s="12" t="s">
        <v>565</v>
      </c>
      <c r="C545" s="52" t="s">
        <v>37</v>
      </c>
      <c r="D545" s="53">
        <v>1</v>
      </c>
      <c r="E545" s="54"/>
      <c r="F545" s="55"/>
      <c r="G545" s="127"/>
    </row>
    <row r="546" spans="1:10" ht="39.6" x14ac:dyDescent="0.3">
      <c r="A546" s="5">
        <v>6.2</v>
      </c>
      <c r="B546" s="12" t="s">
        <v>566</v>
      </c>
      <c r="C546" s="52" t="s">
        <v>37</v>
      </c>
      <c r="D546" s="53">
        <v>1</v>
      </c>
      <c r="E546" s="54"/>
      <c r="F546" s="55"/>
      <c r="G546" s="127"/>
    </row>
    <row r="547" spans="1:10" ht="14.25" customHeight="1" x14ac:dyDescent="0.3">
      <c r="A547" s="5">
        <v>6.3</v>
      </c>
      <c r="B547" s="12" t="s">
        <v>567</v>
      </c>
      <c r="C547" s="52" t="s">
        <v>37</v>
      </c>
      <c r="D547" s="53">
        <v>1</v>
      </c>
      <c r="E547" s="54"/>
      <c r="F547" s="55"/>
      <c r="G547" s="127"/>
    </row>
    <row r="548" spans="1:10" ht="14.4" x14ac:dyDescent="0.3">
      <c r="A548" s="5">
        <v>6.4</v>
      </c>
      <c r="B548" s="12" t="s">
        <v>568</v>
      </c>
      <c r="C548" s="52" t="s">
        <v>37</v>
      </c>
      <c r="D548" s="53">
        <v>1</v>
      </c>
      <c r="E548" s="54"/>
      <c r="F548" s="55"/>
      <c r="G548" s="127"/>
    </row>
    <row r="549" spans="1:10" ht="40.950000000000003" customHeight="1" x14ac:dyDescent="0.3">
      <c r="A549" s="126" t="s">
        <v>573</v>
      </c>
      <c r="B549" s="126"/>
      <c r="C549" s="126"/>
      <c r="D549" s="126"/>
      <c r="E549" s="126"/>
      <c r="F549" s="126"/>
      <c r="G549" s="127"/>
    </row>
    <row r="550" spans="1:10" ht="14.25" customHeight="1" x14ac:dyDescent="0.3">
      <c r="A550" s="131" t="s">
        <v>569</v>
      </c>
      <c r="B550" s="125"/>
      <c r="C550" s="125"/>
      <c r="D550" s="125"/>
      <c r="E550" s="125"/>
      <c r="F550" s="125"/>
      <c r="G550" s="56"/>
      <c r="J550" s="40"/>
    </row>
    <row r="551" spans="1:10" ht="14.25" customHeight="1" x14ac:dyDescent="0.3">
      <c r="A551" s="131" t="s">
        <v>808</v>
      </c>
      <c r="B551" s="125"/>
      <c r="C551" s="125"/>
      <c r="D551" s="125"/>
      <c r="E551" s="125"/>
      <c r="F551" s="125"/>
      <c r="G551" s="56"/>
    </row>
    <row r="552" spans="1:10" ht="14.25" customHeight="1" x14ac:dyDescent="0.3">
      <c r="A552" s="131" t="s">
        <v>809</v>
      </c>
      <c r="B552" s="125"/>
      <c r="C552" s="125"/>
      <c r="D552" s="125"/>
      <c r="E552" s="125"/>
      <c r="F552" s="125"/>
      <c r="G552" s="56"/>
    </row>
    <row r="553" spans="1:10" ht="14.25" customHeight="1" x14ac:dyDescent="0.3">
      <c r="A553" s="131" t="s">
        <v>570</v>
      </c>
      <c r="B553" s="125"/>
      <c r="C553" s="125"/>
      <c r="D553" s="125"/>
      <c r="E553" s="125"/>
      <c r="F553" s="125"/>
      <c r="G553" s="56"/>
    </row>
    <row r="554" spans="1:10" ht="14.25" customHeight="1" x14ac:dyDescent="0.3">
      <c r="A554" s="131" t="s">
        <v>811</v>
      </c>
      <c r="B554" s="125"/>
      <c r="C554" s="125"/>
      <c r="D554" s="125"/>
      <c r="E554" s="125"/>
      <c r="F554" s="125"/>
      <c r="G554" s="56"/>
    </row>
    <row r="555" spans="1:10" ht="14.25" customHeight="1" x14ac:dyDescent="0.3">
      <c r="A555" s="131" t="s">
        <v>571</v>
      </c>
      <c r="B555" s="125"/>
      <c r="C555" s="125"/>
      <c r="D555" s="125"/>
      <c r="E555" s="125"/>
      <c r="F555" s="125"/>
      <c r="G555" s="56"/>
    </row>
    <row r="556" spans="1:10" ht="32.25" customHeight="1" x14ac:dyDescent="0.3">
      <c r="A556" s="132" t="s">
        <v>810</v>
      </c>
      <c r="B556" s="125"/>
      <c r="C556" s="125"/>
      <c r="D556" s="125"/>
      <c r="E556" s="125"/>
      <c r="F556" s="125"/>
      <c r="G556" s="57"/>
    </row>
    <row r="557" spans="1:10" ht="14.25" customHeight="1" x14ac:dyDescent="0.3">
      <c r="A557" s="124" t="s">
        <v>572</v>
      </c>
      <c r="B557" s="125"/>
      <c r="C557" s="125"/>
      <c r="D557" s="125"/>
      <c r="E557" s="125"/>
      <c r="F557" s="125"/>
      <c r="G557" s="58"/>
    </row>
    <row r="558" spans="1:10" ht="14.25" customHeight="1" x14ac:dyDescent="0.3"/>
    <row r="559" spans="1:10" ht="14.25" customHeight="1" x14ac:dyDescent="0.3"/>
    <row r="560" spans="1:10" ht="14.25" customHeight="1" x14ac:dyDescent="0.3"/>
    <row r="561" ht="14.25" customHeight="1" x14ac:dyDescent="0.3"/>
    <row r="562" ht="14.25" customHeight="1" x14ac:dyDescent="0.3"/>
    <row r="563" ht="14.25" customHeight="1" x14ac:dyDescent="0.3"/>
    <row r="564" ht="14.25" customHeight="1" x14ac:dyDescent="0.3"/>
    <row r="565" ht="14.25" customHeight="1" x14ac:dyDescent="0.3"/>
    <row r="566" ht="14.25" customHeight="1" x14ac:dyDescent="0.3"/>
    <row r="567" ht="14.25" customHeight="1" x14ac:dyDescent="0.3"/>
    <row r="568" ht="14.25" customHeight="1" x14ac:dyDescent="0.3"/>
    <row r="569" ht="14.25" customHeight="1" x14ac:dyDescent="0.3"/>
    <row r="570" ht="14.25" customHeight="1" x14ac:dyDescent="0.3"/>
    <row r="571" ht="14.25" customHeight="1" x14ac:dyDescent="0.3"/>
    <row r="572" ht="14.25" customHeight="1" x14ac:dyDescent="0.3"/>
    <row r="573" ht="14.25" customHeight="1" x14ac:dyDescent="0.3"/>
    <row r="574" ht="14.25" customHeight="1" x14ac:dyDescent="0.3"/>
    <row r="575" ht="14.25" customHeight="1" x14ac:dyDescent="0.3"/>
    <row r="576" ht="14.25" customHeight="1" x14ac:dyDescent="0.3"/>
    <row r="577" ht="14.25" customHeight="1" x14ac:dyDescent="0.3"/>
    <row r="578" ht="14.25" customHeight="1" x14ac:dyDescent="0.3"/>
    <row r="579" ht="14.25" customHeight="1" x14ac:dyDescent="0.3"/>
    <row r="580" ht="14.25" customHeight="1" x14ac:dyDescent="0.3"/>
    <row r="581" ht="14.25" customHeight="1" x14ac:dyDescent="0.3"/>
    <row r="582" ht="14.25" customHeight="1" x14ac:dyDescent="0.3"/>
    <row r="583" ht="14.25" customHeight="1" x14ac:dyDescent="0.3"/>
    <row r="584" ht="14.25" customHeight="1" x14ac:dyDescent="0.3"/>
    <row r="585" ht="14.25" customHeight="1" x14ac:dyDescent="0.3"/>
    <row r="586" ht="14.25" customHeight="1" x14ac:dyDescent="0.3"/>
    <row r="587" ht="14.25" customHeight="1" x14ac:dyDescent="0.3"/>
    <row r="588" ht="14.25" customHeight="1" x14ac:dyDescent="0.3"/>
    <row r="589" ht="14.25" customHeight="1" x14ac:dyDescent="0.3"/>
    <row r="590" ht="14.25" customHeight="1" x14ac:dyDescent="0.3"/>
    <row r="591" ht="14.25" customHeight="1" x14ac:dyDescent="0.3"/>
    <row r="592" ht="14.25" customHeight="1" x14ac:dyDescent="0.3"/>
    <row r="593" ht="14.25" customHeight="1" x14ac:dyDescent="0.3"/>
    <row r="594" ht="14.25" customHeight="1" x14ac:dyDescent="0.3"/>
    <row r="595" ht="14.25" customHeight="1" x14ac:dyDescent="0.3"/>
    <row r="596" ht="14.25" customHeight="1" x14ac:dyDescent="0.3"/>
    <row r="597" ht="14.25" customHeight="1" x14ac:dyDescent="0.3"/>
    <row r="598" ht="14.25" customHeight="1" x14ac:dyDescent="0.3"/>
    <row r="599" ht="14.25" customHeight="1" x14ac:dyDescent="0.3"/>
    <row r="600" ht="14.25" customHeight="1" x14ac:dyDescent="0.3"/>
    <row r="601" ht="14.25" customHeight="1" x14ac:dyDescent="0.3"/>
    <row r="602" ht="14.25" customHeight="1" x14ac:dyDescent="0.3"/>
    <row r="603" ht="14.25" customHeight="1" x14ac:dyDescent="0.3"/>
    <row r="604" ht="14.25" customHeight="1" x14ac:dyDescent="0.3"/>
    <row r="605" ht="14.25" customHeight="1" x14ac:dyDescent="0.3"/>
    <row r="606" ht="14.25" customHeight="1" x14ac:dyDescent="0.3"/>
    <row r="607" ht="14.25" customHeight="1" x14ac:dyDescent="0.3"/>
    <row r="608" ht="14.25" customHeight="1" x14ac:dyDescent="0.3"/>
    <row r="609" ht="14.25" customHeight="1" x14ac:dyDescent="0.3"/>
    <row r="610" ht="14.25" customHeight="1" x14ac:dyDescent="0.3"/>
    <row r="611" ht="14.25" customHeight="1" x14ac:dyDescent="0.3"/>
    <row r="612" ht="14.25" customHeight="1" x14ac:dyDescent="0.3"/>
    <row r="613" ht="14.25" customHeight="1" x14ac:dyDescent="0.3"/>
    <row r="614" ht="14.25" customHeight="1" x14ac:dyDescent="0.3"/>
    <row r="615" ht="14.25" customHeight="1" x14ac:dyDescent="0.3"/>
    <row r="616" ht="14.25" customHeight="1" x14ac:dyDescent="0.3"/>
    <row r="617" ht="14.25" customHeight="1" x14ac:dyDescent="0.3"/>
    <row r="618" ht="14.25" customHeight="1" x14ac:dyDescent="0.3"/>
    <row r="619" ht="14.25" customHeight="1" x14ac:dyDescent="0.3"/>
    <row r="620" ht="14.25" customHeight="1" x14ac:dyDescent="0.3"/>
    <row r="621" ht="14.25" customHeight="1" x14ac:dyDescent="0.3"/>
    <row r="622" ht="14.25" customHeight="1" x14ac:dyDescent="0.3"/>
    <row r="623" ht="14.25" customHeight="1" x14ac:dyDescent="0.3"/>
    <row r="624" ht="14.25" customHeight="1" x14ac:dyDescent="0.3"/>
    <row r="625" ht="14.25" customHeight="1" x14ac:dyDescent="0.3"/>
    <row r="626" ht="14.25" customHeight="1" x14ac:dyDescent="0.3"/>
    <row r="627" ht="14.25" customHeight="1" x14ac:dyDescent="0.3"/>
    <row r="628" ht="14.25" customHeight="1" x14ac:dyDescent="0.3"/>
    <row r="629" ht="14.25" customHeight="1" x14ac:dyDescent="0.3"/>
    <row r="630" ht="14.25" customHeight="1" x14ac:dyDescent="0.3"/>
    <row r="631" ht="14.25" customHeight="1" x14ac:dyDescent="0.3"/>
    <row r="632" ht="14.25" customHeight="1" x14ac:dyDescent="0.3"/>
    <row r="633" ht="14.25" customHeight="1" x14ac:dyDescent="0.3"/>
    <row r="634" ht="14.25" customHeight="1" x14ac:dyDescent="0.3"/>
    <row r="635" ht="14.25" customHeight="1" x14ac:dyDescent="0.3"/>
    <row r="636" ht="14.25" customHeight="1" x14ac:dyDescent="0.3"/>
    <row r="637" ht="14.25" customHeight="1" x14ac:dyDescent="0.3"/>
    <row r="638" ht="14.25" customHeight="1" x14ac:dyDescent="0.3"/>
    <row r="639" ht="14.25" customHeight="1" x14ac:dyDescent="0.3"/>
    <row r="640" ht="14.25" customHeight="1" x14ac:dyDescent="0.3"/>
    <row r="641" ht="14.25" customHeight="1" x14ac:dyDescent="0.3"/>
    <row r="642" ht="14.25" customHeight="1" x14ac:dyDescent="0.3"/>
    <row r="643" ht="14.25" customHeight="1" x14ac:dyDescent="0.3"/>
    <row r="644" ht="14.25" customHeight="1" x14ac:dyDescent="0.3"/>
    <row r="645" ht="14.25" customHeight="1" x14ac:dyDescent="0.3"/>
    <row r="646" ht="14.25" customHeight="1" x14ac:dyDescent="0.3"/>
    <row r="647" ht="14.25" customHeight="1" x14ac:dyDescent="0.3"/>
    <row r="648" ht="14.25" customHeight="1" x14ac:dyDescent="0.3"/>
    <row r="649" ht="14.25" customHeight="1" x14ac:dyDescent="0.3"/>
    <row r="650" ht="14.25" customHeight="1" x14ac:dyDescent="0.3"/>
    <row r="651" ht="14.25" customHeight="1" x14ac:dyDescent="0.3"/>
    <row r="652" ht="14.25" customHeight="1" x14ac:dyDescent="0.3"/>
    <row r="653" ht="14.25" customHeight="1" x14ac:dyDescent="0.3"/>
    <row r="654" ht="14.25" customHeight="1" x14ac:dyDescent="0.3"/>
    <row r="655" ht="14.25" customHeight="1" x14ac:dyDescent="0.3"/>
    <row r="656" ht="14.25" customHeight="1" x14ac:dyDescent="0.3"/>
    <row r="657" ht="14.25" customHeight="1" x14ac:dyDescent="0.3"/>
    <row r="658" ht="14.25" customHeight="1" x14ac:dyDescent="0.3"/>
    <row r="659" ht="14.25" customHeight="1" x14ac:dyDescent="0.3"/>
    <row r="660" ht="14.25" customHeight="1" x14ac:dyDescent="0.3"/>
    <row r="661" ht="14.25" customHeight="1" x14ac:dyDescent="0.3"/>
    <row r="662" ht="14.25" customHeight="1" x14ac:dyDescent="0.3"/>
    <row r="663" ht="14.25" customHeight="1" x14ac:dyDescent="0.3"/>
    <row r="664" ht="14.25" customHeight="1" x14ac:dyDescent="0.3"/>
    <row r="665" ht="14.25" customHeight="1" x14ac:dyDescent="0.3"/>
    <row r="666" ht="14.25" customHeight="1" x14ac:dyDescent="0.3"/>
    <row r="667" ht="14.25" customHeight="1" x14ac:dyDescent="0.3"/>
    <row r="668" ht="14.25" customHeight="1" x14ac:dyDescent="0.3"/>
    <row r="669" ht="14.25" customHeight="1" x14ac:dyDescent="0.3"/>
    <row r="670" ht="14.25" customHeight="1" x14ac:dyDescent="0.3"/>
    <row r="671" ht="14.25" customHeight="1" x14ac:dyDescent="0.3"/>
    <row r="672" ht="14.25" customHeight="1" x14ac:dyDescent="0.3"/>
    <row r="673" ht="14.25" customHeight="1" x14ac:dyDescent="0.3"/>
    <row r="674" ht="14.25" customHeight="1" x14ac:dyDescent="0.3"/>
    <row r="675" ht="14.25" customHeight="1" x14ac:dyDescent="0.3"/>
    <row r="676" ht="14.25" customHeight="1" x14ac:dyDescent="0.3"/>
    <row r="677" ht="14.25" customHeight="1" x14ac:dyDescent="0.3"/>
    <row r="678" ht="14.25" customHeight="1" x14ac:dyDescent="0.3"/>
    <row r="679" ht="14.25" customHeight="1" x14ac:dyDescent="0.3"/>
    <row r="680" ht="14.25" customHeight="1" x14ac:dyDescent="0.3"/>
    <row r="681" ht="14.25" customHeight="1" x14ac:dyDescent="0.3"/>
    <row r="682" ht="14.25" customHeight="1" x14ac:dyDescent="0.3"/>
    <row r="683" ht="14.25" customHeight="1" x14ac:dyDescent="0.3"/>
    <row r="684" ht="14.25" customHeight="1" x14ac:dyDescent="0.3"/>
    <row r="685" ht="14.25" customHeight="1" x14ac:dyDescent="0.3"/>
    <row r="686" ht="14.25" customHeight="1" x14ac:dyDescent="0.3"/>
    <row r="687" ht="14.25" customHeight="1" x14ac:dyDescent="0.3"/>
    <row r="688" ht="14.25" customHeight="1" x14ac:dyDescent="0.3"/>
    <row r="689" ht="14.25" customHeight="1" x14ac:dyDescent="0.3"/>
    <row r="690" ht="14.25" customHeight="1" x14ac:dyDescent="0.3"/>
    <row r="691" ht="14.25" customHeight="1" x14ac:dyDescent="0.3"/>
    <row r="692" ht="14.25" customHeight="1" x14ac:dyDescent="0.3"/>
    <row r="693" ht="14.25" customHeight="1" x14ac:dyDescent="0.3"/>
    <row r="694" ht="14.25" customHeight="1" x14ac:dyDescent="0.3"/>
    <row r="695" ht="14.25" customHeight="1" x14ac:dyDescent="0.3"/>
    <row r="696" ht="14.25" customHeight="1" x14ac:dyDescent="0.3"/>
    <row r="697" ht="14.25" customHeight="1" x14ac:dyDescent="0.3"/>
    <row r="698" ht="14.25" customHeight="1" x14ac:dyDescent="0.3"/>
    <row r="699" ht="14.25" customHeight="1" x14ac:dyDescent="0.3"/>
    <row r="700" ht="14.25" customHeight="1" x14ac:dyDescent="0.3"/>
    <row r="701" ht="14.25" customHeight="1" x14ac:dyDescent="0.3"/>
    <row r="702" ht="14.25" customHeight="1" x14ac:dyDescent="0.3"/>
    <row r="703" ht="14.25" customHeight="1" x14ac:dyDescent="0.3"/>
    <row r="704" ht="14.25" customHeight="1" x14ac:dyDescent="0.3"/>
    <row r="705" ht="14.25" customHeight="1" x14ac:dyDescent="0.3"/>
    <row r="706" ht="14.25" customHeight="1" x14ac:dyDescent="0.3"/>
    <row r="707" ht="14.25" customHeight="1" x14ac:dyDescent="0.3"/>
    <row r="708" ht="14.25" customHeight="1" x14ac:dyDescent="0.3"/>
    <row r="709" ht="14.25" customHeight="1" x14ac:dyDescent="0.3"/>
    <row r="710" ht="14.25" customHeight="1" x14ac:dyDescent="0.3"/>
    <row r="711" ht="14.25" customHeight="1" x14ac:dyDescent="0.3"/>
    <row r="712" ht="14.25" customHeight="1" x14ac:dyDescent="0.3"/>
    <row r="713" ht="14.25" customHeight="1" x14ac:dyDescent="0.3"/>
    <row r="714" ht="14.25" customHeight="1" x14ac:dyDescent="0.3"/>
    <row r="715" ht="14.25" customHeight="1" x14ac:dyDescent="0.3"/>
    <row r="716" ht="14.25" customHeight="1" x14ac:dyDescent="0.3"/>
    <row r="717" ht="14.25" customHeight="1" x14ac:dyDescent="0.3"/>
    <row r="718" ht="14.25" customHeight="1" x14ac:dyDescent="0.3"/>
    <row r="719" ht="14.25" customHeight="1" x14ac:dyDescent="0.3"/>
    <row r="720" ht="14.25" customHeight="1" x14ac:dyDescent="0.3"/>
    <row r="721" ht="14.25" customHeight="1" x14ac:dyDescent="0.3"/>
    <row r="722" ht="14.25" customHeight="1" x14ac:dyDescent="0.3"/>
    <row r="723" ht="14.25" customHeight="1" x14ac:dyDescent="0.3"/>
    <row r="724" ht="14.25" customHeight="1" x14ac:dyDescent="0.3"/>
    <row r="725" ht="14.25" customHeight="1" x14ac:dyDescent="0.3"/>
    <row r="726" ht="14.25" customHeight="1" x14ac:dyDescent="0.3"/>
    <row r="727" ht="14.25" customHeight="1" x14ac:dyDescent="0.3"/>
    <row r="728" ht="14.25" customHeight="1" x14ac:dyDescent="0.3"/>
    <row r="729" ht="14.25" customHeight="1" x14ac:dyDescent="0.3"/>
    <row r="730" ht="14.25" customHeight="1" x14ac:dyDescent="0.3"/>
    <row r="731" ht="14.25" customHeight="1" x14ac:dyDescent="0.3"/>
    <row r="732" ht="14.25" customHeight="1" x14ac:dyDescent="0.3"/>
    <row r="733" ht="14.25" customHeight="1" x14ac:dyDescent="0.3"/>
    <row r="734" ht="14.25" customHeight="1" x14ac:dyDescent="0.3"/>
    <row r="735" ht="14.25" customHeight="1" x14ac:dyDescent="0.3"/>
    <row r="736" ht="14.25" customHeight="1" x14ac:dyDescent="0.3"/>
    <row r="737" ht="14.25" customHeight="1" x14ac:dyDescent="0.3"/>
    <row r="738" ht="14.25" customHeight="1" x14ac:dyDescent="0.3"/>
    <row r="739" ht="14.25" customHeight="1" x14ac:dyDescent="0.3"/>
    <row r="740" ht="14.25" customHeight="1" x14ac:dyDescent="0.3"/>
    <row r="741" ht="14.25" customHeight="1" x14ac:dyDescent="0.3"/>
    <row r="742" ht="14.25" customHeight="1" x14ac:dyDescent="0.3"/>
    <row r="743" ht="14.25" customHeight="1" x14ac:dyDescent="0.3"/>
    <row r="744" ht="14.25" customHeight="1" x14ac:dyDescent="0.3"/>
    <row r="745" ht="14.25" customHeight="1" x14ac:dyDescent="0.3"/>
    <row r="746" ht="14.25" customHeight="1" x14ac:dyDescent="0.3"/>
    <row r="747" ht="14.25" customHeight="1" x14ac:dyDescent="0.3"/>
    <row r="748" ht="14.25" customHeight="1" x14ac:dyDescent="0.3"/>
    <row r="749" ht="14.25" customHeight="1" x14ac:dyDescent="0.3"/>
    <row r="750" ht="14.25" customHeight="1" x14ac:dyDescent="0.3"/>
    <row r="751" ht="14.25" customHeight="1" x14ac:dyDescent="0.3"/>
    <row r="752" ht="14.25" customHeight="1" x14ac:dyDescent="0.3"/>
    <row r="753" ht="14.25" customHeight="1" x14ac:dyDescent="0.3"/>
    <row r="754" ht="14.25" customHeight="1" x14ac:dyDescent="0.3"/>
    <row r="755" ht="14.25" customHeight="1" x14ac:dyDescent="0.3"/>
    <row r="756" ht="14.25" customHeight="1" x14ac:dyDescent="0.3"/>
    <row r="757" ht="14.25" customHeight="1" x14ac:dyDescent="0.3"/>
    <row r="758" ht="14.25" customHeight="1" x14ac:dyDescent="0.3"/>
    <row r="759" ht="14.25" customHeight="1" x14ac:dyDescent="0.3"/>
    <row r="760" ht="14.25" customHeight="1" x14ac:dyDescent="0.3"/>
    <row r="761" ht="14.25" customHeight="1" x14ac:dyDescent="0.3"/>
    <row r="762" ht="14.25" customHeight="1" x14ac:dyDescent="0.3"/>
    <row r="763" ht="14.25" customHeight="1" x14ac:dyDescent="0.3"/>
    <row r="764" ht="14.25" customHeight="1" x14ac:dyDescent="0.3"/>
    <row r="765" ht="14.25" customHeight="1" x14ac:dyDescent="0.3"/>
    <row r="766" ht="14.25" customHeight="1" x14ac:dyDescent="0.3"/>
    <row r="767" ht="14.25" customHeight="1" x14ac:dyDescent="0.3"/>
    <row r="768" ht="14.25" customHeight="1" x14ac:dyDescent="0.3"/>
    <row r="769" ht="14.25" customHeight="1" x14ac:dyDescent="0.3"/>
    <row r="770" ht="14.25" customHeight="1" x14ac:dyDescent="0.3"/>
    <row r="771" ht="14.25" customHeight="1" x14ac:dyDescent="0.3"/>
    <row r="772" ht="14.25" customHeight="1" x14ac:dyDescent="0.3"/>
    <row r="773" ht="14.25" customHeight="1" x14ac:dyDescent="0.3"/>
    <row r="774" ht="14.25" customHeight="1" x14ac:dyDescent="0.3"/>
    <row r="775" ht="14.25" customHeight="1" x14ac:dyDescent="0.3"/>
    <row r="776" ht="14.25" customHeight="1" x14ac:dyDescent="0.3"/>
    <row r="777" ht="14.25" customHeight="1" x14ac:dyDescent="0.3"/>
    <row r="778" ht="14.25" customHeight="1" x14ac:dyDescent="0.3"/>
    <row r="779" ht="14.25" customHeight="1" x14ac:dyDescent="0.3"/>
    <row r="780" ht="14.25" customHeight="1" x14ac:dyDescent="0.3"/>
    <row r="781" ht="14.25" customHeight="1" x14ac:dyDescent="0.3"/>
    <row r="782" ht="14.25" customHeight="1" x14ac:dyDescent="0.3"/>
    <row r="783" ht="14.25" customHeight="1" x14ac:dyDescent="0.3"/>
    <row r="784" ht="14.25" customHeight="1" x14ac:dyDescent="0.3"/>
    <row r="785" ht="14.25" customHeight="1" x14ac:dyDescent="0.3"/>
    <row r="786" ht="14.25" customHeight="1" x14ac:dyDescent="0.3"/>
    <row r="787" ht="14.25" customHeight="1" x14ac:dyDescent="0.3"/>
    <row r="788" ht="14.25" customHeight="1" x14ac:dyDescent="0.3"/>
    <row r="789" ht="14.25" customHeight="1" x14ac:dyDescent="0.3"/>
    <row r="790" ht="14.25" customHeight="1" x14ac:dyDescent="0.3"/>
    <row r="791" ht="14.25" customHeight="1" x14ac:dyDescent="0.3"/>
    <row r="792" ht="14.25" customHeight="1" x14ac:dyDescent="0.3"/>
    <row r="793" ht="14.25" customHeight="1" x14ac:dyDescent="0.3"/>
    <row r="794" ht="14.25" customHeight="1" x14ac:dyDescent="0.3"/>
    <row r="795" ht="14.25" customHeight="1" x14ac:dyDescent="0.3"/>
    <row r="796" ht="14.25" customHeight="1" x14ac:dyDescent="0.3"/>
    <row r="797" ht="14.25" customHeight="1" x14ac:dyDescent="0.3"/>
    <row r="798" ht="14.25" customHeight="1" x14ac:dyDescent="0.3"/>
    <row r="799" ht="14.25" customHeight="1" x14ac:dyDescent="0.3"/>
    <row r="800" ht="14.25" customHeight="1" x14ac:dyDescent="0.3"/>
    <row r="801" ht="14.25" customHeight="1" x14ac:dyDescent="0.3"/>
    <row r="802" ht="14.25" customHeight="1" x14ac:dyDescent="0.3"/>
    <row r="803" ht="14.25" customHeight="1" x14ac:dyDescent="0.3"/>
    <row r="804" ht="14.25" customHeight="1" x14ac:dyDescent="0.3"/>
    <row r="805" ht="14.25" customHeight="1" x14ac:dyDescent="0.3"/>
    <row r="806" ht="14.25" customHeight="1" x14ac:dyDescent="0.3"/>
    <row r="807" ht="14.25" customHeight="1" x14ac:dyDescent="0.3"/>
    <row r="808" ht="14.25" customHeight="1" x14ac:dyDescent="0.3"/>
    <row r="809" ht="14.25" customHeight="1" x14ac:dyDescent="0.3"/>
    <row r="810" ht="14.25" customHeight="1" x14ac:dyDescent="0.3"/>
    <row r="811" ht="14.25" customHeight="1" x14ac:dyDescent="0.3"/>
    <row r="812" ht="14.25" customHeight="1" x14ac:dyDescent="0.3"/>
    <row r="813" ht="14.25" customHeight="1" x14ac:dyDescent="0.3"/>
    <row r="814" ht="14.25" customHeight="1" x14ac:dyDescent="0.3"/>
    <row r="815" ht="14.25" customHeight="1" x14ac:dyDescent="0.3"/>
    <row r="816" ht="14.25" customHeight="1" x14ac:dyDescent="0.3"/>
    <row r="817" ht="14.25" customHeight="1" x14ac:dyDescent="0.3"/>
    <row r="818" ht="14.25" customHeight="1" x14ac:dyDescent="0.3"/>
    <row r="819" ht="14.25" customHeight="1" x14ac:dyDescent="0.3"/>
    <row r="820" ht="14.25" customHeight="1" x14ac:dyDescent="0.3"/>
    <row r="821" ht="14.25" customHeight="1" x14ac:dyDescent="0.3"/>
    <row r="822" ht="14.25" customHeight="1" x14ac:dyDescent="0.3"/>
    <row r="823" ht="14.25" customHeight="1" x14ac:dyDescent="0.3"/>
    <row r="824" ht="14.25" customHeight="1" x14ac:dyDescent="0.3"/>
    <row r="825" ht="14.25" customHeight="1" x14ac:dyDescent="0.3"/>
    <row r="826" ht="14.25" customHeight="1" x14ac:dyDescent="0.3"/>
    <row r="827" ht="14.25" customHeight="1" x14ac:dyDescent="0.3"/>
    <row r="828" ht="14.25" customHeight="1" x14ac:dyDescent="0.3"/>
    <row r="829" ht="14.25" customHeight="1" x14ac:dyDescent="0.3"/>
    <row r="830" ht="14.25" customHeight="1" x14ac:dyDescent="0.3"/>
    <row r="831" ht="14.25" customHeight="1" x14ac:dyDescent="0.3"/>
    <row r="832" ht="14.25" customHeight="1" x14ac:dyDescent="0.3"/>
    <row r="833" ht="14.25" customHeight="1" x14ac:dyDescent="0.3"/>
    <row r="834" ht="14.25" customHeight="1" x14ac:dyDescent="0.3"/>
    <row r="835" ht="14.25" customHeight="1" x14ac:dyDescent="0.3"/>
    <row r="836" ht="14.25" customHeight="1" x14ac:dyDescent="0.3"/>
    <row r="837" ht="14.25" customHeight="1" x14ac:dyDescent="0.3"/>
    <row r="838" ht="14.25" customHeight="1" x14ac:dyDescent="0.3"/>
    <row r="839" ht="14.25" customHeight="1" x14ac:dyDescent="0.3"/>
    <row r="840" ht="14.25" customHeight="1" x14ac:dyDescent="0.3"/>
    <row r="841" ht="14.25" customHeight="1" x14ac:dyDescent="0.3"/>
    <row r="842" ht="14.25" customHeight="1" x14ac:dyDescent="0.3"/>
    <row r="843" ht="14.25" customHeight="1" x14ac:dyDescent="0.3"/>
    <row r="844" ht="14.25" customHeight="1" x14ac:dyDescent="0.3"/>
    <row r="845" ht="14.25" customHeight="1" x14ac:dyDescent="0.3"/>
    <row r="846" ht="14.25" customHeight="1" x14ac:dyDescent="0.3"/>
    <row r="847" ht="14.25" customHeight="1" x14ac:dyDescent="0.3"/>
    <row r="848" ht="14.25" customHeight="1" x14ac:dyDescent="0.3"/>
    <row r="849" ht="14.25" customHeight="1" x14ac:dyDescent="0.3"/>
    <row r="850" ht="14.25" customHeight="1" x14ac:dyDescent="0.3"/>
    <row r="851" ht="14.25" customHeight="1" x14ac:dyDescent="0.3"/>
    <row r="852" ht="14.25" customHeight="1" x14ac:dyDescent="0.3"/>
    <row r="853" ht="14.25" customHeight="1" x14ac:dyDescent="0.3"/>
    <row r="854" ht="14.25" customHeight="1" x14ac:dyDescent="0.3"/>
    <row r="855" ht="14.25" customHeight="1" x14ac:dyDescent="0.3"/>
    <row r="856" ht="14.25" customHeight="1" x14ac:dyDescent="0.3"/>
    <row r="857" ht="14.25" customHeight="1" x14ac:dyDescent="0.3"/>
    <row r="858" ht="14.25" customHeight="1" x14ac:dyDescent="0.3"/>
    <row r="859" ht="14.25" customHeight="1" x14ac:dyDescent="0.3"/>
    <row r="860" ht="14.25" customHeight="1" x14ac:dyDescent="0.3"/>
    <row r="861" ht="14.25" customHeight="1" x14ac:dyDescent="0.3"/>
    <row r="862" ht="14.25" customHeight="1" x14ac:dyDescent="0.3"/>
    <row r="863" ht="14.25" customHeight="1" x14ac:dyDescent="0.3"/>
    <row r="864" ht="14.25" customHeight="1" x14ac:dyDescent="0.3"/>
    <row r="865" ht="14.25" customHeight="1" x14ac:dyDescent="0.3"/>
    <row r="866" ht="14.25" customHeight="1" x14ac:dyDescent="0.3"/>
    <row r="867" ht="14.25" customHeight="1" x14ac:dyDescent="0.3"/>
    <row r="868" ht="14.25" customHeight="1" x14ac:dyDescent="0.3"/>
    <row r="869" ht="14.25" customHeight="1" x14ac:dyDescent="0.3"/>
    <row r="870" ht="14.25" customHeight="1" x14ac:dyDescent="0.3"/>
    <row r="871" ht="14.25" customHeight="1" x14ac:dyDescent="0.3"/>
    <row r="872" ht="14.25" customHeight="1" x14ac:dyDescent="0.3"/>
    <row r="873" ht="14.25" customHeight="1" x14ac:dyDescent="0.3"/>
    <row r="874" ht="14.25" customHeight="1" x14ac:dyDescent="0.3"/>
    <row r="875" ht="14.25" customHeight="1" x14ac:dyDescent="0.3"/>
    <row r="876" ht="14.25" customHeight="1" x14ac:dyDescent="0.3"/>
    <row r="877" ht="14.25" customHeight="1" x14ac:dyDescent="0.3"/>
    <row r="878" ht="14.25" customHeight="1" x14ac:dyDescent="0.3"/>
    <row r="879" ht="14.25" customHeight="1" x14ac:dyDescent="0.3"/>
    <row r="880" ht="14.25" customHeight="1" x14ac:dyDescent="0.3"/>
    <row r="881" ht="14.25" customHeight="1" x14ac:dyDescent="0.3"/>
    <row r="882" ht="14.25" customHeight="1" x14ac:dyDescent="0.3"/>
    <row r="883" ht="14.25" customHeight="1" x14ac:dyDescent="0.3"/>
    <row r="884" ht="14.25" customHeight="1" x14ac:dyDescent="0.3"/>
    <row r="885" ht="14.25" customHeight="1" x14ac:dyDescent="0.3"/>
    <row r="886" ht="14.25" customHeight="1" x14ac:dyDescent="0.3"/>
    <row r="887" ht="14.25" customHeight="1" x14ac:dyDescent="0.3"/>
    <row r="888" ht="14.25" customHeight="1" x14ac:dyDescent="0.3"/>
    <row r="889" ht="14.25" customHeight="1" x14ac:dyDescent="0.3"/>
    <row r="890" ht="14.25" customHeight="1" x14ac:dyDescent="0.3"/>
    <row r="891" ht="14.25" customHeight="1" x14ac:dyDescent="0.3"/>
    <row r="892" ht="14.25" customHeight="1" x14ac:dyDescent="0.3"/>
    <row r="893" ht="14.25" customHeight="1" x14ac:dyDescent="0.3"/>
    <row r="894" ht="14.25" customHeight="1" x14ac:dyDescent="0.3"/>
    <row r="895" ht="14.25" customHeight="1" x14ac:dyDescent="0.3"/>
    <row r="896" ht="14.25" customHeight="1" x14ac:dyDescent="0.3"/>
    <row r="897" ht="14.25" customHeight="1" x14ac:dyDescent="0.3"/>
    <row r="898" ht="14.25" customHeight="1" x14ac:dyDescent="0.3"/>
    <row r="899" ht="14.25" customHeight="1" x14ac:dyDescent="0.3"/>
    <row r="900" ht="14.25" customHeight="1" x14ac:dyDescent="0.3"/>
    <row r="901" ht="14.25" customHeight="1" x14ac:dyDescent="0.3"/>
    <row r="902" ht="14.25" customHeight="1" x14ac:dyDescent="0.3"/>
    <row r="903" ht="14.25" customHeight="1" x14ac:dyDescent="0.3"/>
    <row r="904" ht="14.25" customHeight="1" x14ac:dyDescent="0.3"/>
    <row r="905" ht="14.25" customHeight="1" x14ac:dyDescent="0.3"/>
    <row r="906" ht="14.25" customHeight="1" x14ac:dyDescent="0.3"/>
    <row r="907" ht="14.25" customHeight="1" x14ac:dyDescent="0.3"/>
    <row r="908" ht="14.25" customHeight="1" x14ac:dyDescent="0.3"/>
    <row r="909" ht="14.25" customHeight="1" x14ac:dyDescent="0.3"/>
    <row r="910" ht="14.25" customHeight="1" x14ac:dyDescent="0.3"/>
    <row r="911" ht="14.25" customHeight="1" x14ac:dyDescent="0.3"/>
    <row r="912" ht="14.25" customHeight="1" x14ac:dyDescent="0.3"/>
    <row r="913" ht="14.25" customHeight="1" x14ac:dyDescent="0.3"/>
    <row r="914" ht="14.25" customHeight="1" x14ac:dyDescent="0.3"/>
    <row r="915" ht="14.25" customHeight="1" x14ac:dyDescent="0.3"/>
    <row r="916" ht="14.25" customHeight="1" x14ac:dyDescent="0.3"/>
    <row r="917" ht="14.25" customHeight="1" x14ac:dyDescent="0.3"/>
    <row r="918" ht="14.25" customHeight="1" x14ac:dyDescent="0.3"/>
    <row r="919" ht="14.25" customHeight="1" x14ac:dyDescent="0.3"/>
    <row r="920" ht="14.25" customHeight="1" x14ac:dyDescent="0.3"/>
    <row r="921" ht="14.25" customHeight="1" x14ac:dyDescent="0.3"/>
    <row r="922" ht="14.25" customHeight="1" x14ac:dyDescent="0.3"/>
    <row r="923" ht="14.25" customHeight="1" x14ac:dyDescent="0.3"/>
    <row r="924" ht="14.25" customHeight="1" x14ac:dyDescent="0.3"/>
    <row r="925" ht="14.25" customHeight="1" x14ac:dyDescent="0.3"/>
    <row r="926" ht="14.25" customHeight="1" x14ac:dyDescent="0.3"/>
    <row r="927" ht="14.25" customHeight="1" x14ac:dyDescent="0.3"/>
    <row r="928" ht="14.25" customHeight="1" x14ac:dyDescent="0.3"/>
    <row r="929" ht="14.25" customHeight="1" x14ac:dyDescent="0.3"/>
    <row r="930" ht="14.25" customHeight="1" x14ac:dyDescent="0.3"/>
    <row r="931" ht="14.25" customHeight="1" x14ac:dyDescent="0.3"/>
    <row r="932" ht="14.25" customHeight="1" x14ac:dyDescent="0.3"/>
    <row r="933" ht="14.25" customHeight="1" x14ac:dyDescent="0.3"/>
    <row r="934" ht="14.25" customHeight="1" x14ac:dyDescent="0.3"/>
    <row r="935" ht="14.25" customHeight="1" x14ac:dyDescent="0.3"/>
    <row r="936" ht="14.25" customHeight="1" x14ac:dyDescent="0.3"/>
    <row r="937" ht="14.25" customHeight="1" x14ac:dyDescent="0.3"/>
    <row r="938" ht="14.25" customHeight="1" x14ac:dyDescent="0.3"/>
    <row r="939" ht="14.25" customHeight="1" x14ac:dyDescent="0.3"/>
    <row r="940" ht="14.25" customHeight="1" x14ac:dyDescent="0.3"/>
    <row r="941" ht="14.25" customHeight="1" x14ac:dyDescent="0.3"/>
    <row r="942" ht="14.25" customHeight="1" x14ac:dyDescent="0.3"/>
    <row r="943" ht="14.25" customHeight="1" x14ac:dyDescent="0.3"/>
    <row r="944" ht="14.25" customHeight="1" x14ac:dyDescent="0.3"/>
    <row r="945" ht="14.25" customHeight="1" x14ac:dyDescent="0.3"/>
    <row r="946" ht="14.25" customHeight="1" x14ac:dyDescent="0.3"/>
    <row r="947" ht="14.25" customHeight="1" x14ac:dyDescent="0.3"/>
    <row r="948" ht="14.25" customHeight="1" x14ac:dyDescent="0.3"/>
    <row r="949" ht="14.25" customHeight="1" x14ac:dyDescent="0.3"/>
    <row r="950" ht="14.25" customHeight="1" x14ac:dyDescent="0.3"/>
    <row r="951" ht="14.25" customHeight="1" x14ac:dyDescent="0.3"/>
    <row r="952" ht="14.25" customHeight="1" x14ac:dyDescent="0.3"/>
    <row r="953" ht="14.25" customHeight="1" x14ac:dyDescent="0.3"/>
    <row r="954" ht="14.25" customHeight="1" x14ac:dyDescent="0.3"/>
    <row r="955" ht="14.25" customHeight="1" x14ac:dyDescent="0.3"/>
    <row r="956" ht="14.25" customHeight="1" x14ac:dyDescent="0.3"/>
    <row r="957" ht="14.25" customHeight="1" x14ac:dyDescent="0.3"/>
    <row r="958" ht="14.25" customHeight="1" x14ac:dyDescent="0.3"/>
    <row r="959" ht="14.25" customHeight="1" x14ac:dyDescent="0.3"/>
    <row r="960" ht="14.25" customHeight="1" x14ac:dyDescent="0.3"/>
    <row r="961" ht="14.25" customHeight="1" x14ac:dyDescent="0.3"/>
    <row r="962" ht="14.25" customHeight="1" x14ac:dyDescent="0.3"/>
    <row r="963" ht="14.25" customHeight="1" x14ac:dyDescent="0.3"/>
    <row r="964" ht="14.25" customHeight="1" x14ac:dyDescent="0.3"/>
    <row r="965" ht="14.25" customHeight="1" x14ac:dyDescent="0.3"/>
    <row r="966" ht="14.25" customHeight="1" x14ac:dyDescent="0.3"/>
    <row r="967" ht="14.25" customHeight="1" x14ac:dyDescent="0.3"/>
    <row r="968" ht="14.25" customHeight="1" x14ac:dyDescent="0.3"/>
    <row r="969" ht="14.25" customHeight="1" x14ac:dyDescent="0.3"/>
    <row r="970" ht="14.25" customHeight="1" x14ac:dyDescent="0.3"/>
    <row r="971" ht="14.25" customHeight="1" x14ac:dyDescent="0.3"/>
    <row r="972" ht="14.25" customHeight="1" x14ac:dyDescent="0.3"/>
    <row r="973" ht="14.25" customHeight="1" x14ac:dyDescent="0.3"/>
    <row r="974" ht="14.25" customHeight="1" x14ac:dyDescent="0.3"/>
    <row r="975" ht="14.25" customHeight="1" x14ac:dyDescent="0.3"/>
    <row r="976" ht="14.25" customHeight="1" x14ac:dyDescent="0.3"/>
    <row r="977" ht="14.25" customHeight="1" x14ac:dyDescent="0.3"/>
    <row r="978" ht="14.25" customHeight="1" x14ac:dyDescent="0.3"/>
    <row r="979" ht="14.25" customHeight="1" x14ac:dyDescent="0.3"/>
    <row r="980" ht="14.25" customHeight="1" x14ac:dyDescent="0.3"/>
    <row r="981" ht="14.25" customHeight="1" x14ac:dyDescent="0.3"/>
    <row r="982" ht="14.25" customHeight="1" x14ac:dyDescent="0.3"/>
    <row r="983" ht="14.25" customHeight="1" x14ac:dyDescent="0.3"/>
    <row r="984" ht="14.25" customHeight="1" x14ac:dyDescent="0.3"/>
    <row r="985" ht="14.25" customHeight="1" x14ac:dyDescent="0.3"/>
    <row r="986" ht="14.25" customHeight="1" x14ac:dyDescent="0.3"/>
    <row r="987" ht="14.25" customHeight="1" x14ac:dyDescent="0.3"/>
    <row r="988" ht="14.25" customHeight="1" x14ac:dyDescent="0.3"/>
    <row r="989" ht="14.25" customHeight="1" x14ac:dyDescent="0.3"/>
    <row r="990" ht="14.25" customHeight="1" x14ac:dyDescent="0.3"/>
    <row r="991" ht="14.25" customHeight="1" x14ac:dyDescent="0.3"/>
    <row r="992" ht="14.25" customHeight="1" x14ac:dyDescent="0.3"/>
    <row r="993" ht="14.25" customHeight="1" x14ac:dyDescent="0.3"/>
    <row r="994" ht="14.25" customHeight="1" x14ac:dyDescent="0.3"/>
    <row r="995" ht="14.25" customHeight="1" x14ac:dyDescent="0.3"/>
    <row r="996" ht="14.25" customHeight="1" x14ac:dyDescent="0.3"/>
    <row r="997" ht="14.25" customHeight="1" x14ac:dyDescent="0.3"/>
    <row r="998" ht="14.25" customHeight="1" x14ac:dyDescent="0.3"/>
    <row r="999" ht="14.25" customHeight="1" x14ac:dyDescent="0.3"/>
    <row r="1000" ht="14.25" customHeight="1" x14ac:dyDescent="0.3"/>
    <row r="1001" ht="14.25" customHeight="1" x14ac:dyDescent="0.3"/>
    <row r="1002" ht="14.25" customHeight="1" x14ac:dyDescent="0.3"/>
    <row r="1003" ht="14.25" customHeight="1" x14ac:dyDescent="0.3"/>
    <row r="1004" ht="14.25" customHeight="1" x14ac:dyDescent="0.3"/>
    <row r="1005" ht="14.25" customHeight="1" x14ac:dyDescent="0.3"/>
    <row r="1006" ht="14.25" customHeight="1" x14ac:dyDescent="0.3"/>
    <row r="1007" ht="14.25" customHeight="1" x14ac:dyDescent="0.3"/>
    <row r="1008" ht="14.25" customHeight="1" x14ac:dyDescent="0.3"/>
    <row r="1009" ht="14.25" customHeight="1" x14ac:dyDescent="0.3"/>
    <row r="1010" ht="14.25" customHeight="1" x14ac:dyDescent="0.3"/>
    <row r="1011" ht="14.25" customHeight="1" x14ac:dyDescent="0.3"/>
    <row r="1012" ht="14.25" customHeight="1" x14ac:dyDescent="0.3"/>
    <row r="1013" ht="14.25" customHeight="1" x14ac:dyDescent="0.3"/>
    <row r="1014" ht="14.25" customHeight="1" x14ac:dyDescent="0.3"/>
    <row r="1015" ht="14.25" customHeight="1" x14ac:dyDescent="0.3"/>
    <row r="1016" ht="14.25" customHeight="1" x14ac:dyDescent="0.3"/>
    <row r="1017" ht="14.25" customHeight="1" x14ac:dyDescent="0.3"/>
    <row r="1018" ht="14.25" customHeight="1" x14ac:dyDescent="0.3"/>
    <row r="1019" ht="14.25" customHeight="1" x14ac:dyDescent="0.3"/>
    <row r="1020" ht="14.25" customHeight="1" x14ac:dyDescent="0.3"/>
    <row r="1021" ht="14.25" customHeight="1" x14ac:dyDescent="0.3"/>
    <row r="1022" ht="14.25" customHeight="1" x14ac:dyDescent="0.3"/>
    <row r="1023" ht="14.25" customHeight="1" x14ac:dyDescent="0.3"/>
    <row r="1024" ht="14.25" customHeight="1" x14ac:dyDescent="0.3"/>
    <row r="1025" ht="14.25" customHeight="1" x14ac:dyDescent="0.3"/>
    <row r="1026" ht="14.25" customHeight="1" x14ac:dyDescent="0.3"/>
    <row r="1027" ht="14.25" customHeight="1" x14ac:dyDescent="0.3"/>
    <row r="1028" ht="14.25" customHeight="1" x14ac:dyDescent="0.3"/>
    <row r="1029" ht="14.25" customHeight="1" x14ac:dyDescent="0.3"/>
    <row r="1030" ht="14.25" customHeight="1" x14ac:dyDescent="0.3"/>
    <row r="1031" ht="14.25" customHeight="1" x14ac:dyDescent="0.3"/>
    <row r="1032" ht="14.25" customHeight="1" x14ac:dyDescent="0.3"/>
    <row r="1033" ht="14.25" customHeight="1" x14ac:dyDescent="0.3"/>
    <row r="1034" ht="14.25" customHeight="1" x14ac:dyDescent="0.3"/>
    <row r="1035" ht="14.25" customHeight="1" x14ac:dyDescent="0.3"/>
    <row r="1036" ht="14.25" customHeight="1" x14ac:dyDescent="0.3"/>
    <row r="1037" ht="14.25" customHeight="1" x14ac:dyDescent="0.3"/>
    <row r="1038" ht="14.25" customHeight="1" x14ac:dyDescent="0.3"/>
    <row r="1039" ht="14.25" customHeight="1" x14ac:dyDescent="0.3"/>
    <row r="1040" ht="14.25" customHeight="1" x14ac:dyDescent="0.3"/>
    <row r="1041" ht="14.25" customHeight="1" x14ac:dyDescent="0.3"/>
    <row r="1042" ht="14.25" customHeight="1" x14ac:dyDescent="0.3"/>
    <row r="1043" ht="14.25" customHeight="1" x14ac:dyDescent="0.3"/>
    <row r="1044" ht="14.25" customHeight="1" x14ac:dyDescent="0.3"/>
    <row r="1045" ht="14.25" customHeight="1" x14ac:dyDescent="0.3"/>
    <row r="1046" ht="14.25" customHeight="1" x14ac:dyDescent="0.3"/>
    <row r="1047" ht="14.25" customHeight="1" x14ac:dyDescent="0.3"/>
    <row r="1048" ht="14.25" customHeight="1" x14ac:dyDescent="0.3"/>
    <row r="1049" ht="14.25" customHeight="1" x14ac:dyDescent="0.3"/>
    <row r="1050" ht="14.25" customHeight="1" x14ac:dyDescent="0.3"/>
    <row r="1051" ht="14.25" customHeight="1" x14ac:dyDescent="0.3"/>
    <row r="1052" ht="14.25" customHeight="1" x14ac:dyDescent="0.3"/>
    <row r="1053" ht="14.25" customHeight="1" x14ac:dyDescent="0.3"/>
    <row r="1054" ht="14.25" customHeight="1" x14ac:dyDescent="0.3"/>
    <row r="1055" ht="14.25" customHeight="1" x14ac:dyDescent="0.3"/>
    <row r="1056" ht="14.25" customHeight="1" x14ac:dyDescent="0.3"/>
    <row r="1057" ht="14.25" customHeight="1" x14ac:dyDescent="0.3"/>
    <row r="1058" ht="14.25" customHeight="1" x14ac:dyDescent="0.3"/>
    <row r="1059" ht="14.25" customHeight="1" x14ac:dyDescent="0.3"/>
    <row r="1060" ht="14.25" customHeight="1" x14ac:dyDescent="0.3"/>
    <row r="1061" ht="14.25" customHeight="1" x14ac:dyDescent="0.3"/>
    <row r="1062" ht="14.25" customHeight="1" x14ac:dyDescent="0.3"/>
    <row r="1063" ht="14.25" customHeight="1" x14ac:dyDescent="0.3"/>
    <row r="1064" ht="14.25" customHeight="1" x14ac:dyDescent="0.3"/>
    <row r="1065" ht="14.25" customHeight="1" x14ac:dyDescent="0.3"/>
    <row r="1066" ht="14.25" customHeight="1" x14ac:dyDescent="0.3"/>
    <row r="1067" ht="14.25" customHeight="1" x14ac:dyDescent="0.3"/>
    <row r="1068" ht="14.25" customHeight="1" x14ac:dyDescent="0.3"/>
    <row r="1069" ht="14.25" customHeight="1" x14ac:dyDescent="0.3"/>
    <row r="1070" ht="14.25" customHeight="1" x14ac:dyDescent="0.3"/>
    <row r="1071" ht="14.25" customHeight="1" x14ac:dyDescent="0.3"/>
    <row r="1072" ht="14.25" customHeight="1" x14ac:dyDescent="0.3"/>
    <row r="1073" ht="14.25" customHeight="1" x14ac:dyDescent="0.3"/>
    <row r="1074" ht="14.25" customHeight="1" x14ac:dyDescent="0.3"/>
    <row r="1075" ht="14.25" customHeight="1" x14ac:dyDescent="0.3"/>
    <row r="1076" ht="14.25" customHeight="1" x14ac:dyDescent="0.3"/>
    <row r="1077" ht="14.25" customHeight="1" x14ac:dyDescent="0.3"/>
    <row r="1078" ht="14.25" customHeight="1" x14ac:dyDescent="0.3"/>
    <row r="1079" ht="14.25" customHeight="1" x14ac:dyDescent="0.3"/>
    <row r="1080" ht="14.25" customHeight="1" x14ac:dyDescent="0.3"/>
    <row r="1081" ht="14.25" customHeight="1" x14ac:dyDescent="0.3"/>
    <row r="1082" ht="14.25" customHeight="1" x14ac:dyDescent="0.3"/>
    <row r="1083" ht="14.25" customHeight="1" x14ac:dyDescent="0.3"/>
    <row r="1084" ht="14.25" customHeight="1" x14ac:dyDescent="0.3"/>
    <row r="1085" ht="14.25" customHeight="1" x14ac:dyDescent="0.3"/>
    <row r="1086" ht="14.25" customHeight="1" x14ac:dyDescent="0.3"/>
    <row r="1087" ht="14.25" customHeight="1" x14ac:dyDescent="0.3"/>
    <row r="1088" ht="14.25" customHeight="1" x14ac:dyDescent="0.3"/>
    <row r="1089" ht="14.25" customHeight="1" x14ac:dyDescent="0.3"/>
    <row r="1090" ht="14.25" customHeight="1" x14ac:dyDescent="0.3"/>
    <row r="1091" ht="14.25" customHeight="1" x14ac:dyDescent="0.3"/>
    <row r="1092" ht="14.25" customHeight="1" x14ac:dyDescent="0.3"/>
    <row r="1093" ht="14.25" customHeight="1" x14ac:dyDescent="0.3"/>
    <row r="1094" ht="14.25" customHeight="1" x14ac:dyDescent="0.3"/>
    <row r="1095" ht="14.25" customHeight="1" x14ac:dyDescent="0.3"/>
    <row r="1096" ht="14.25" customHeight="1" x14ac:dyDescent="0.3"/>
    <row r="1097" ht="14.25" customHeight="1" x14ac:dyDescent="0.3"/>
    <row r="1098" ht="14.25" customHeight="1" x14ac:dyDescent="0.3"/>
    <row r="1099" ht="14.25" customHeight="1" x14ac:dyDescent="0.3"/>
    <row r="1100" ht="14.25" customHeight="1" x14ac:dyDescent="0.3"/>
    <row r="1101" ht="14.25" customHeight="1" x14ac:dyDescent="0.3"/>
    <row r="1102" ht="14.25" customHeight="1" x14ac:dyDescent="0.3"/>
    <row r="1103" ht="14.25" customHeight="1" x14ac:dyDescent="0.3"/>
    <row r="1104" ht="14.25" customHeight="1" x14ac:dyDescent="0.3"/>
    <row r="1105" ht="14.25" customHeight="1" x14ac:dyDescent="0.3"/>
    <row r="1106" ht="14.25" customHeight="1" x14ac:dyDescent="0.3"/>
    <row r="1107" ht="14.25" customHeight="1" x14ac:dyDescent="0.3"/>
    <row r="1108" ht="14.25" customHeight="1" x14ac:dyDescent="0.3"/>
    <row r="1109" ht="14.25" customHeight="1" x14ac:dyDescent="0.3"/>
    <row r="1110" ht="14.25" customHeight="1" x14ac:dyDescent="0.3"/>
    <row r="1111" ht="14.25" customHeight="1" x14ac:dyDescent="0.3"/>
    <row r="1112" ht="14.25" customHeight="1" x14ac:dyDescent="0.3"/>
    <row r="1113" ht="14.25" customHeight="1" x14ac:dyDescent="0.3"/>
    <row r="1114" ht="14.25" customHeight="1" x14ac:dyDescent="0.3"/>
    <row r="1115" ht="14.25" customHeight="1" x14ac:dyDescent="0.3"/>
    <row r="1116" ht="14.25" customHeight="1" x14ac:dyDescent="0.3"/>
    <row r="1117" ht="14.25" customHeight="1" x14ac:dyDescent="0.3"/>
    <row r="1118" ht="14.25" customHeight="1" x14ac:dyDescent="0.3"/>
    <row r="1119" ht="14.25" customHeight="1" x14ac:dyDescent="0.3"/>
    <row r="1120" ht="14.25" customHeight="1" x14ac:dyDescent="0.3"/>
    <row r="1121" ht="14.25" customHeight="1" x14ac:dyDescent="0.3"/>
    <row r="1122" ht="14.25" customHeight="1" x14ac:dyDescent="0.3"/>
    <row r="1123" ht="14.25" customHeight="1" x14ac:dyDescent="0.3"/>
    <row r="1124" ht="14.25" customHeight="1" x14ac:dyDescent="0.3"/>
    <row r="1125" ht="14.25" customHeight="1" x14ac:dyDescent="0.3"/>
    <row r="1126" ht="14.25" customHeight="1" x14ac:dyDescent="0.3"/>
    <row r="1127" ht="14.25" customHeight="1" x14ac:dyDescent="0.3"/>
    <row r="1128" ht="14.25" customHeight="1" x14ac:dyDescent="0.3"/>
    <row r="1129" ht="14.25" customHeight="1" x14ac:dyDescent="0.3"/>
    <row r="1130" ht="14.25" customHeight="1" x14ac:dyDescent="0.3"/>
    <row r="1131" ht="14.25" customHeight="1" x14ac:dyDescent="0.3"/>
    <row r="1132" ht="14.25" customHeight="1" x14ac:dyDescent="0.3"/>
    <row r="1133" ht="14.25" customHeight="1" x14ac:dyDescent="0.3"/>
    <row r="1134" ht="14.25" customHeight="1" x14ac:dyDescent="0.3"/>
    <row r="1135" ht="14.25" customHeight="1" x14ac:dyDescent="0.3"/>
    <row r="1136" ht="14.25" customHeight="1" x14ac:dyDescent="0.3"/>
    <row r="1137" ht="14.25" customHeight="1" x14ac:dyDescent="0.3"/>
    <row r="1138" ht="14.25" customHeight="1" x14ac:dyDescent="0.3"/>
    <row r="1139" ht="14.25" customHeight="1" x14ac:dyDescent="0.3"/>
    <row r="1140" ht="14.25" customHeight="1" x14ac:dyDescent="0.3"/>
    <row r="1141" ht="14.25" customHeight="1" x14ac:dyDescent="0.3"/>
    <row r="1142" ht="14.25" customHeight="1" x14ac:dyDescent="0.3"/>
    <row r="1143" ht="14.25" customHeight="1" x14ac:dyDescent="0.3"/>
    <row r="1144" ht="14.25" customHeight="1" x14ac:dyDescent="0.3"/>
    <row r="1145" ht="14.25" customHeight="1" x14ac:dyDescent="0.3"/>
    <row r="1146" ht="14.25" customHeight="1" x14ac:dyDescent="0.3"/>
    <row r="1147" ht="14.25" customHeight="1" x14ac:dyDescent="0.3"/>
    <row r="1148" ht="14.25" customHeight="1" x14ac:dyDescent="0.3"/>
    <row r="1149" ht="14.25" customHeight="1" x14ac:dyDescent="0.3"/>
    <row r="1150" ht="14.25" customHeight="1" x14ac:dyDescent="0.3"/>
    <row r="1151" ht="14.25" customHeight="1" x14ac:dyDescent="0.3"/>
    <row r="1152" ht="14.25" customHeight="1" x14ac:dyDescent="0.3"/>
    <row r="1153" ht="14.25" customHeight="1" x14ac:dyDescent="0.3"/>
    <row r="1154" ht="14.25" customHeight="1" x14ac:dyDescent="0.3"/>
    <row r="1155" ht="14.25" customHeight="1" x14ac:dyDescent="0.3"/>
    <row r="1156" ht="14.25" customHeight="1" x14ac:dyDescent="0.3"/>
    <row r="1157" ht="14.25" customHeight="1" x14ac:dyDescent="0.3"/>
    <row r="1158" ht="14.25" customHeight="1" x14ac:dyDescent="0.3"/>
    <row r="1159" ht="14.25" customHeight="1" x14ac:dyDescent="0.3"/>
    <row r="1160" ht="14.25" customHeight="1" x14ac:dyDescent="0.3"/>
    <row r="1161" ht="14.25" customHeight="1" x14ac:dyDescent="0.3"/>
    <row r="1162" ht="14.25" customHeight="1" x14ac:dyDescent="0.3"/>
    <row r="1163" ht="14.25" customHeight="1" x14ac:dyDescent="0.3"/>
    <row r="1164" ht="14.25" customHeight="1" x14ac:dyDescent="0.3"/>
    <row r="1165" ht="14.25" customHeight="1" x14ac:dyDescent="0.3"/>
    <row r="1166" ht="14.25" customHeight="1" x14ac:dyDescent="0.3"/>
    <row r="1167" ht="14.25" customHeight="1" x14ac:dyDescent="0.3"/>
    <row r="1168" ht="14.25" customHeight="1" x14ac:dyDescent="0.3"/>
    <row r="1169" ht="14.25" customHeight="1" x14ac:dyDescent="0.3"/>
    <row r="1170" ht="14.25" customHeight="1" x14ac:dyDescent="0.3"/>
    <row r="1171" ht="14.25" customHeight="1" x14ac:dyDescent="0.3"/>
    <row r="1172" ht="14.25" customHeight="1" x14ac:dyDescent="0.3"/>
    <row r="1173" ht="14.25" customHeight="1" x14ac:dyDescent="0.3"/>
    <row r="1174" ht="14.25" customHeight="1" x14ac:dyDescent="0.3"/>
    <row r="1175" ht="14.25" customHeight="1" x14ac:dyDescent="0.3"/>
    <row r="1176" ht="14.25" customHeight="1" x14ac:dyDescent="0.3"/>
    <row r="1177" ht="14.25" customHeight="1" x14ac:dyDescent="0.3"/>
    <row r="1178" ht="14.25" customHeight="1" x14ac:dyDescent="0.3"/>
    <row r="1179" ht="14.25" customHeight="1" x14ac:dyDescent="0.3"/>
    <row r="1180" ht="14.25" customHeight="1" x14ac:dyDescent="0.3"/>
    <row r="1181" ht="14.25" customHeight="1" x14ac:dyDescent="0.3"/>
    <row r="1182" ht="14.25" customHeight="1" x14ac:dyDescent="0.3"/>
    <row r="1183" ht="14.25" customHeight="1" x14ac:dyDescent="0.3"/>
    <row r="1184" ht="14.25" customHeight="1" x14ac:dyDescent="0.3"/>
    <row r="1185" ht="14.25" customHeight="1" x14ac:dyDescent="0.3"/>
    <row r="1186" ht="14.25" customHeight="1" x14ac:dyDescent="0.3"/>
    <row r="1187" ht="14.25" customHeight="1" x14ac:dyDescent="0.3"/>
    <row r="1188" ht="14.25" customHeight="1" x14ac:dyDescent="0.3"/>
    <row r="1189" ht="14.25" customHeight="1" x14ac:dyDescent="0.3"/>
    <row r="1190" ht="14.25" customHeight="1" x14ac:dyDescent="0.3"/>
    <row r="1191" ht="14.25" customHeight="1" x14ac:dyDescent="0.3"/>
    <row r="1192" ht="14.25" customHeight="1" x14ac:dyDescent="0.3"/>
    <row r="1193" ht="14.25" customHeight="1" x14ac:dyDescent="0.3"/>
    <row r="1194" ht="14.25" customHeight="1" x14ac:dyDescent="0.3"/>
    <row r="1195" ht="14.25" customHeight="1" x14ac:dyDescent="0.3"/>
    <row r="1196" ht="14.25" customHeight="1" x14ac:dyDescent="0.3"/>
    <row r="1197" ht="14.25" customHeight="1" x14ac:dyDescent="0.3"/>
    <row r="1198" ht="14.25" customHeight="1" x14ac:dyDescent="0.3"/>
    <row r="1199" ht="14.25" customHeight="1" x14ac:dyDescent="0.3"/>
    <row r="1200" ht="14.25" customHeight="1" x14ac:dyDescent="0.3"/>
    <row r="1201" ht="14.25" customHeight="1" x14ac:dyDescent="0.3"/>
    <row r="1202" ht="14.25" customHeight="1" x14ac:dyDescent="0.3"/>
    <row r="1203" ht="14.25" customHeight="1" x14ac:dyDescent="0.3"/>
    <row r="1204" ht="14.25" customHeight="1" x14ac:dyDescent="0.3"/>
    <row r="1205" ht="14.25" customHeight="1" x14ac:dyDescent="0.3"/>
    <row r="1206" ht="14.25" customHeight="1" x14ac:dyDescent="0.3"/>
    <row r="1207" ht="14.25" customHeight="1" x14ac:dyDescent="0.3"/>
    <row r="1208" ht="14.25" customHeight="1" x14ac:dyDescent="0.3"/>
    <row r="1209" ht="14.25" customHeight="1" x14ac:dyDescent="0.3"/>
    <row r="1210" ht="14.25" customHeight="1" x14ac:dyDescent="0.3"/>
    <row r="1211" ht="14.25" customHeight="1" x14ac:dyDescent="0.3"/>
    <row r="1212" ht="14.25" customHeight="1" x14ac:dyDescent="0.3"/>
    <row r="1213" ht="14.25" customHeight="1" x14ac:dyDescent="0.3"/>
    <row r="1214" ht="14.25" customHeight="1" x14ac:dyDescent="0.3"/>
    <row r="1215" ht="14.25" customHeight="1" x14ac:dyDescent="0.3"/>
    <row r="1216" ht="14.25" customHeight="1" x14ac:dyDescent="0.3"/>
    <row r="1217" ht="14.25" customHeight="1" x14ac:dyDescent="0.3"/>
    <row r="1218" ht="14.25" customHeight="1" x14ac:dyDescent="0.3"/>
    <row r="1219" ht="14.25" customHeight="1" x14ac:dyDescent="0.3"/>
    <row r="1220" ht="14.25" customHeight="1" x14ac:dyDescent="0.3"/>
    <row r="1221" ht="14.25" customHeight="1" x14ac:dyDescent="0.3"/>
    <row r="1222" ht="14.25" customHeight="1" x14ac:dyDescent="0.3"/>
    <row r="1223" ht="14.25" customHeight="1" x14ac:dyDescent="0.3"/>
    <row r="1224" ht="14.25" customHeight="1" x14ac:dyDescent="0.3"/>
    <row r="1225" ht="14.25" customHeight="1" x14ac:dyDescent="0.3"/>
    <row r="1226" ht="14.25" customHeight="1" x14ac:dyDescent="0.3"/>
    <row r="1227" ht="14.25" customHeight="1" x14ac:dyDescent="0.3"/>
    <row r="1228" ht="14.25" customHeight="1" x14ac:dyDescent="0.3"/>
    <row r="1229" ht="14.25" customHeight="1" x14ac:dyDescent="0.3"/>
    <row r="1230" ht="14.25" customHeight="1" x14ac:dyDescent="0.3"/>
    <row r="1231" ht="14.25" customHeight="1" x14ac:dyDescent="0.3"/>
    <row r="1232" ht="14.25" customHeight="1" x14ac:dyDescent="0.3"/>
    <row r="1233" ht="14.25" customHeight="1" x14ac:dyDescent="0.3"/>
    <row r="1234" ht="14.25" customHeight="1" x14ac:dyDescent="0.3"/>
    <row r="1235" ht="14.25" customHeight="1" x14ac:dyDescent="0.3"/>
    <row r="1236" ht="14.25" customHeight="1" x14ac:dyDescent="0.3"/>
    <row r="1237" ht="14.25" customHeight="1" x14ac:dyDescent="0.3"/>
    <row r="1238" ht="14.25" customHeight="1" x14ac:dyDescent="0.3"/>
    <row r="1239" ht="14.25" customHeight="1" x14ac:dyDescent="0.3"/>
    <row r="1240" ht="14.25" customHeight="1" x14ac:dyDescent="0.3"/>
    <row r="1241" ht="14.25" customHeight="1" x14ac:dyDescent="0.3"/>
    <row r="1242" ht="14.25" customHeight="1" x14ac:dyDescent="0.3"/>
    <row r="1243" ht="14.25" customHeight="1" x14ac:dyDescent="0.3"/>
    <row r="1244" ht="14.25" customHeight="1" x14ac:dyDescent="0.3"/>
    <row r="1245" ht="14.25" customHeight="1" x14ac:dyDescent="0.3"/>
    <row r="1246" ht="14.25" customHeight="1" x14ac:dyDescent="0.3"/>
    <row r="1247" ht="14.25" customHeight="1" x14ac:dyDescent="0.3"/>
    <row r="1248" ht="14.25" customHeight="1" x14ac:dyDescent="0.3"/>
    <row r="1249" ht="14.25" customHeight="1" x14ac:dyDescent="0.3"/>
    <row r="1250" ht="14.25" customHeight="1" x14ac:dyDescent="0.3"/>
    <row r="1251" ht="14.25" customHeight="1" x14ac:dyDescent="0.3"/>
    <row r="1252" ht="14.25" customHeight="1" x14ac:dyDescent="0.3"/>
    <row r="1253" ht="14.25" customHeight="1" x14ac:dyDescent="0.3"/>
    <row r="1254" ht="14.25" customHeight="1" x14ac:dyDescent="0.3"/>
    <row r="1255" ht="14.25" customHeight="1" x14ac:dyDescent="0.3"/>
    <row r="1256" ht="14.25" customHeight="1" x14ac:dyDescent="0.3"/>
    <row r="1257" ht="14.25" customHeight="1" x14ac:dyDescent="0.3"/>
    <row r="1258" ht="14.25" customHeight="1" x14ac:dyDescent="0.3"/>
    <row r="1259" ht="14.25" customHeight="1" x14ac:dyDescent="0.3"/>
    <row r="1260" ht="14.25" customHeight="1" x14ac:dyDescent="0.3"/>
    <row r="1261" ht="14.25" customHeight="1" x14ac:dyDescent="0.3"/>
    <row r="1262" ht="14.25" customHeight="1" x14ac:dyDescent="0.3"/>
    <row r="1263" ht="14.25" customHeight="1" x14ac:dyDescent="0.3"/>
    <row r="1264" ht="14.25" customHeight="1" x14ac:dyDescent="0.3"/>
    <row r="1265" ht="14.25" customHeight="1" x14ac:dyDescent="0.3"/>
    <row r="1266" ht="14.25" customHeight="1" x14ac:dyDescent="0.3"/>
    <row r="1267" ht="14.25" customHeight="1" x14ac:dyDescent="0.3"/>
    <row r="1268" ht="14.25" customHeight="1" x14ac:dyDescent="0.3"/>
    <row r="1269" ht="14.25" customHeight="1" x14ac:dyDescent="0.3"/>
    <row r="1270" ht="14.25" customHeight="1" x14ac:dyDescent="0.3"/>
    <row r="1271" ht="14.25" customHeight="1" x14ac:dyDescent="0.3"/>
    <row r="1272" ht="14.25" customHeight="1" x14ac:dyDescent="0.3"/>
    <row r="1273" ht="14.25" customHeight="1" x14ac:dyDescent="0.3"/>
    <row r="1274" ht="14.25" customHeight="1" x14ac:dyDescent="0.3"/>
    <row r="1275" ht="14.25" customHeight="1" x14ac:dyDescent="0.3"/>
    <row r="1276" ht="14.25" customHeight="1" x14ac:dyDescent="0.3"/>
    <row r="1277" ht="14.25" customHeight="1" x14ac:dyDescent="0.3"/>
    <row r="1278" ht="14.25" customHeight="1" x14ac:dyDescent="0.3"/>
    <row r="1279" ht="14.25" customHeight="1" x14ac:dyDescent="0.3"/>
    <row r="1280" ht="14.25" customHeight="1" x14ac:dyDescent="0.3"/>
    <row r="1281" ht="14.25" customHeight="1" x14ac:dyDescent="0.3"/>
    <row r="1282" ht="14.25" customHeight="1" x14ac:dyDescent="0.3"/>
    <row r="1283" ht="14.25" customHeight="1" x14ac:dyDescent="0.3"/>
    <row r="1284" ht="14.25" customHeight="1" x14ac:dyDescent="0.3"/>
    <row r="1285" ht="14.25" customHeight="1" x14ac:dyDescent="0.3"/>
    <row r="1286" ht="14.25" customHeight="1" x14ac:dyDescent="0.3"/>
    <row r="1287" ht="14.25" customHeight="1" x14ac:dyDescent="0.3"/>
    <row r="1288" ht="14.25" customHeight="1" x14ac:dyDescent="0.3"/>
    <row r="1289" ht="14.25" customHeight="1" x14ac:dyDescent="0.3"/>
    <row r="1290" ht="14.25" customHeight="1" x14ac:dyDescent="0.3"/>
    <row r="1291" ht="14.25" customHeight="1" x14ac:dyDescent="0.3"/>
    <row r="1292" ht="14.25" customHeight="1" x14ac:dyDescent="0.3"/>
    <row r="1293" ht="14.25" customHeight="1" x14ac:dyDescent="0.3"/>
    <row r="1294" ht="14.25" customHeight="1" x14ac:dyDescent="0.3"/>
    <row r="1295" ht="14.25" customHeight="1" x14ac:dyDescent="0.3"/>
    <row r="1296" ht="14.25" customHeight="1" x14ac:dyDescent="0.3"/>
    <row r="1297" ht="14.25" customHeight="1" x14ac:dyDescent="0.3"/>
    <row r="1298" ht="14.25" customHeight="1" x14ac:dyDescent="0.3"/>
    <row r="1299" ht="14.25" customHeight="1" x14ac:dyDescent="0.3"/>
    <row r="1300" ht="14.25" customHeight="1" x14ac:dyDescent="0.3"/>
    <row r="1301" ht="14.25" customHeight="1" x14ac:dyDescent="0.3"/>
    <row r="1302" ht="14.25" customHeight="1" x14ac:dyDescent="0.3"/>
    <row r="1303" ht="14.25" customHeight="1" x14ac:dyDescent="0.3"/>
    <row r="1304" ht="14.25" customHeight="1" x14ac:dyDescent="0.3"/>
    <row r="1305" ht="14.25" customHeight="1" x14ac:dyDescent="0.3"/>
    <row r="1306" ht="14.25" customHeight="1" x14ac:dyDescent="0.3"/>
    <row r="1307" ht="14.25" customHeight="1" x14ac:dyDescent="0.3"/>
    <row r="1308" ht="14.25" customHeight="1" x14ac:dyDescent="0.3"/>
    <row r="1309" ht="14.25" customHeight="1" x14ac:dyDescent="0.3"/>
    <row r="1310" ht="14.25" customHeight="1" x14ac:dyDescent="0.3"/>
    <row r="1311" ht="14.25" customHeight="1" x14ac:dyDescent="0.3"/>
    <row r="1312" ht="14.25" customHeight="1" x14ac:dyDescent="0.3"/>
    <row r="1313" ht="14.25" customHeight="1" x14ac:dyDescent="0.3"/>
    <row r="1314" ht="14.25" customHeight="1" x14ac:dyDescent="0.3"/>
    <row r="1315" ht="14.25" customHeight="1" x14ac:dyDescent="0.3"/>
    <row r="1316" ht="14.25" customHeight="1" x14ac:dyDescent="0.3"/>
    <row r="1317" ht="14.25" customHeight="1" x14ac:dyDescent="0.3"/>
    <row r="1318" ht="14.25" customHeight="1" x14ac:dyDescent="0.3"/>
  </sheetData>
  <mergeCells count="164">
    <mergeCell ref="A557:F557"/>
    <mergeCell ref="A549:F549"/>
    <mergeCell ref="G545:G549"/>
    <mergeCell ref="B544:F544"/>
    <mergeCell ref="A550:F550"/>
    <mergeCell ref="A551:F551"/>
    <mergeCell ref="A552:F552"/>
    <mergeCell ref="A553:F553"/>
    <mergeCell ref="A554:F554"/>
    <mergeCell ref="A555:F555"/>
    <mergeCell ref="A556:F556"/>
    <mergeCell ref="G471:G543"/>
    <mergeCell ref="G445:G469"/>
    <mergeCell ref="B542:F542"/>
    <mergeCell ref="B538:F538"/>
    <mergeCell ref="B532:F532"/>
    <mergeCell ref="B518:F518"/>
    <mergeCell ref="B508:F508"/>
    <mergeCell ref="B505:F505"/>
    <mergeCell ref="B503:F503"/>
    <mergeCell ref="B445:F445"/>
    <mergeCell ref="B453:F453"/>
    <mergeCell ref="B472:F472"/>
    <mergeCell ref="B474:F474"/>
    <mergeCell ref="B479:F479"/>
    <mergeCell ref="B484:F484"/>
    <mergeCell ref="B489:F489"/>
    <mergeCell ref="B491:F491"/>
    <mergeCell ref="B460:F460"/>
    <mergeCell ref="B471:F471"/>
    <mergeCell ref="B495:F495"/>
    <mergeCell ref="B24:F24"/>
    <mergeCell ref="B27:F27"/>
    <mergeCell ref="B29:F29"/>
    <mergeCell ref="B36:F36"/>
    <mergeCell ref="B39:F39"/>
    <mergeCell ref="B42:F42"/>
    <mergeCell ref="B52:F52"/>
    <mergeCell ref="B57:F57"/>
    <mergeCell ref="B338:F338"/>
    <mergeCell ref="B275:F275"/>
    <mergeCell ref="B277:F277"/>
    <mergeCell ref="B283:F283"/>
    <mergeCell ref="B286:F286"/>
    <mergeCell ref="B289:F289"/>
    <mergeCell ref="B292:F292"/>
    <mergeCell ref="B261:F261"/>
    <mergeCell ref="B336:F336"/>
    <mergeCell ref="B337:F337"/>
    <mergeCell ref="B236:F236"/>
    <mergeCell ref="B239:F239"/>
    <mergeCell ref="B241:F241"/>
    <mergeCell ref="B225:F225"/>
    <mergeCell ref="B59:F59"/>
    <mergeCell ref="B60:F60"/>
    <mergeCell ref="B21:G21"/>
    <mergeCell ref="B22:G22"/>
    <mergeCell ref="A1:G1"/>
    <mergeCell ref="A2:G2"/>
    <mergeCell ref="A3:G3"/>
    <mergeCell ref="A4:G4"/>
    <mergeCell ref="A5:G5"/>
    <mergeCell ref="B8:G8"/>
    <mergeCell ref="B17:G17"/>
    <mergeCell ref="B19:G19"/>
    <mergeCell ref="G9:G16"/>
    <mergeCell ref="B23:F23"/>
    <mergeCell ref="B87:F87"/>
    <mergeCell ref="B88:F88"/>
    <mergeCell ref="B91:F91"/>
    <mergeCell ref="B93:F93"/>
    <mergeCell ref="G23:G183"/>
    <mergeCell ref="B99:F99"/>
    <mergeCell ref="B102:F102"/>
    <mergeCell ref="B105:F105"/>
    <mergeCell ref="B109:F109"/>
    <mergeCell ref="B114:F114"/>
    <mergeCell ref="B115:F115"/>
    <mergeCell ref="B116:F116"/>
    <mergeCell ref="B117:F117"/>
    <mergeCell ref="B120:F120"/>
    <mergeCell ref="B122:F122"/>
    <mergeCell ref="B128:F128"/>
    <mergeCell ref="B131:F131"/>
    <mergeCell ref="B134:F134"/>
    <mergeCell ref="B140:F140"/>
    <mergeCell ref="B145:F145"/>
    <mergeCell ref="B147:F147"/>
    <mergeCell ref="B152:F152"/>
    <mergeCell ref="B154:F154"/>
    <mergeCell ref="B63:F63"/>
    <mergeCell ref="B65:F65"/>
    <mergeCell ref="B71:F71"/>
    <mergeCell ref="B74:F74"/>
    <mergeCell ref="B79:F79"/>
    <mergeCell ref="B82:F82"/>
    <mergeCell ref="B161:F161"/>
    <mergeCell ref="B148:F148"/>
    <mergeCell ref="B149:F149"/>
    <mergeCell ref="B164:F164"/>
    <mergeCell ref="B167:F167"/>
    <mergeCell ref="B203:F203"/>
    <mergeCell ref="B205:F205"/>
    <mergeCell ref="B211:F211"/>
    <mergeCell ref="B214:F214"/>
    <mergeCell ref="B217:F217"/>
    <mergeCell ref="B224:F224"/>
    <mergeCell ref="B189:F189"/>
    <mergeCell ref="B191:F191"/>
    <mergeCell ref="B196:F196"/>
    <mergeCell ref="B200:F200"/>
    <mergeCell ref="B177:F177"/>
    <mergeCell ref="B182:F182"/>
    <mergeCell ref="B186:F186"/>
    <mergeCell ref="B187:F187"/>
    <mergeCell ref="B188:F188"/>
    <mergeCell ref="B227:F227"/>
    <mergeCell ref="B232:F232"/>
    <mergeCell ref="B339:F339"/>
    <mergeCell ref="B341:F341"/>
    <mergeCell ref="B346:F346"/>
    <mergeCell ref="G186:G443"/>
    <mergeCell ref="B405:F405"/>
    <mergeCell ref="B409:F409"/>
    <mergeCell ref="B421:F421"/>
    <mergeCell ref="B424:F424"/>
    <mergeCell ref="B429:F429"/>
    <mergeCell ref="B439:F439"/>
    <mergeCell ref="B383:F383"/>
    <mergeCell ref="B384:F384"/>
    <mergeCell ref="B385:F385"/>
    <mergeCell ref="B386:F386"/>
    <mergeCell ref="B388:F388"/>
    <mergeCell ref="B394:F394"/>
    <mergeCell ref="B402:F402"/>
    <mergeCell ref="B380:F380"/>
    <mergeCell ref="B256:F256"/>
    <mergeCell ref="B260:F260"/>
    <mergeCell ref="B375:F375"/>
    <mergeCell ref="B297:F297"/>
    <mergeCell ref="B247:F247"/>
    <mergeCell ref="B250:F250"/>
    <mergeCell ref="B253:F253"/>
    <mergeCell ref="B298:F298"/>
    <mergeCell ref="B367:F367"/>
    <mergeCell ref="B328:F328"/>
    <mergeCell ref="B331:F331"/>
    <mergeCell ref="B263:F263"/>
    <mergeCell ref="B268:F268"/>
    <mergeCell ref="B272:F272"/>
    <mergeCell ref="B350:F350"/>
    <mergeCell ref="B353:F353"/>
    <mergeCell ref="B355:F355"/>
    <mergeCell ref="B361:F361"/>
    <mergeCell ref="B364:F364"/>
    <mergeCell ref="B299:F299"/>
    <mergeCell ref="B300:F300"/>
    <mergeCell ref="B302:F302"/>
    <mergeCell ref="B307:F307"/>
    <mergeCell ref="B311:F311"/>
    <mergeCell ref="B314:F314"/>
    <mergeCell ref="B316:F316"/>
    <mergeCell ref="B322:F322"/>
    <mergeCell ref="B325:F325"/>
  </mergeCells>
  <phoneticPr fontId="16" type="noConversion"/>
  <printOptions horizontalCentered="1"/>
  <pageMargins left="0.23622047244094491" right="0.23622047244094491" top="0.27559055118110237" bottom="0.74803149606299213" header="0" footer="0"/>
  <pageSetup scale="70" fitToHeight="24" orientation="portrait" r:id="rId1"/>
  <rowBreaks count="5" manualBreakCount="5">
    <brk id="41" max="6" man="1"/>
    <brk id="92" max="6" man="1"/>
    <brk id="166" max="6" man="1"/>
    <brk id="184" max="6" man="1"/>
    <brk id="469"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LISTADO DE CANTIDADES</vt:lpstr>
      <vt:lpstr>'LISTADO DE CANTIDADES'!Área_de_impresión</vt:lpstr>
      <vt:lpstr>'LISTADO DE CANTIDADES'!Títulos_a_imprimir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Alejandra Pérez</dc:creator>
  <cp:lastModifiedBy>Anderson Alexis García Hernández</cp:lastModifiedBy>
  <cp:lastPrinted>2024-01-04T16:15:16Z</cp:lastPrinted>
  <dcterms:created xsi:type="dcterms:W3CDTF">2023-04-27T04:06:01Z</dcterms:created>
  <dcterms:modified xsi:type="dcterms:W3CDTF">2024-01-04T16:24:03Z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127a2b6-15f0-419d-9b28-c70a2bd9d8e7_Enabled">
    <vt:lpwstr>true</vt:lpwstr>
  </property>
  <property fmtid="{D5CDD505-2E9C-101B-9397-08002B2CF9AE}" pid="3" name="MSIP_Label_1127a2b6-15f0-419d-9b28-c70a2bd9d8e7_SetDate">
    <vt:lpwstr>2023-04-27T04:45:10Z</vt:lpwstr>
  </property>
  <property fmtid="{D5CDD505-2E9C-101B-9397-08002B2CF9AE}" pid="4" name="MSIP_Label_1127a2b6-15f0-419d-9b28-c70a2bd9d8e7_Method">
    <vt:lpwstr>Standard</vt:lpwstr>
  </property>
  <property fmtid="{D5CDD505-2E9C-101B-9397-08002B2CF9AE}" pid="5" name="MSIP_Label_1127a2b6-15f0-419d-9b28-c70a2bd9d8e7_Name">
    <vt:lpwstr>defa4170-0d19-0005-0004-bc88714345d2</vt:lpwstr>
  </property>
  <property fmtid="{D5CDD505-2E9C-101B-9397-08002B2CF9AE}" pid="6" name="MSIP_Label_1127a2b6-15f0-419d-9b28-c70a2bd9d8e7_SiteId">
    <vt:lpwstr>72c26e03-2318-442a-ad4d-dd5408fdc373</vt:lpwstr>
  </property>
  <property fmtid="{D5CDD505-2E9C-101B-9397-08002B2CF9AE}" pid="7" name="MSIP_Label_1127a2b6-15f0-419d-9b28-c70a2bd9d8e7_ActionId">
    <vt:lpwstr>99138a11-95d4-4e74-aced-4a893d721b20</vt:lpwstr>
  </property>
  <property fmtid="{D5CDD505-2E9C-101B-9397-08002B2CF9AE}" pid="8" name="MSIP_Label_1127a2b6-15f0-419d-9b28-c70a2bd9d8e7_ContentBits">
    <vt:lpwstr>0</vt:lpwstr>
  </property>
</Properties>
</file>